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luan.lls\Downloads\"/>
    </mc:Choice>
  </mc:AlternateContent>
  <xr:revisionPtr revIDLastSave="0" documentId="13_ncr:1_{FF8030D9-9E2C-4EED-9EE7-EDFD2F5D55B7}" xr6:coauthVersionLast="36" xr6:coauthVersionMax="36" xr10:uidLastSave="{00000000-0000-0000-0000-000000000000}"/>
  <bookViews>
    <workbookView xWindow="0" yWindow="0" windowWidth="15750" windowHeight="6915" tabRatio="739" activeTab="1" xr2:uid="{00000000-000D-0000-FFFF-FFFF00000000}"/>
  </bookViews>
  <sheets>
    <sheet name="PLANILHA FÉRIAS (12 meses)" sheetId="10" r:id="rId1"/>
    <sheet name="PLANILHA FÉRIAS (24 meses N usu" sheetId="15" r:id="rId2"/>
    <sheet name="PLANILHA FÉRIAS (24 meses U 1" sheetId="14" r:id="rId3"/>
    <sheet name="PLANILHA FÉRIAS (36 meses N usu" sheetId="17" r:id="rId4"/>
    <sheet name="PLANILHA FÉRIAS (36 meses U 1)" sheetId="16" r:id="rId5"/>
    <sheet name="PLANILHA FÉRIAS (36 meses U 2)" sheetId="18" r:id="rId6"/>
    <sheet name="PLANILHA FÉRIAS (48 meses N usu" sheetId="1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5" l="1"/>
  <c r="C21" i="19"/>
  <c r="C20" i="19"/>
  <c r="D20" i="19" s="1"/>
  <c r="C15" i="19"/>
  <c r="C13" i="19"/>
  <c r="C14" i="19" s="1"/>
  <c r="D14" i="19" s="1"/>
  <c r="F14" i="19" s="1"/>
  <c r="C7" i="19"/>
  <c r="C13" i="16"/>
  <c r="D13" i="16" s="1"/>
  <c r="C7" i="16"/>
  <c r="D20" i="16"/>
  <c r="D21" i="18"/>
  <c r="C22" i="18" s="1"/>
  <c r="C21" i="18"/>
  <c r="D20" i="18"/>
  <c r="F20" i="18" s="1"/>
  <c r="C15" i="18"/>
  <c r="C13" i="18"/>
  <c r="C7" i="18"/>
  <c r="D7" i="18" s="1"/>
  <c r="D20" i="15"/>
  <c r="C21" i="17"/>
  <c r="C20" i="17"/>
  <c r="D20" i="17" s="1"/>
  <c r="C15" i="17"/>
  <c r="C13" i="17"/>
  <c r="C14" i="17" s="1"/>
  <c r="D14" i="17" s="1"/>
  <c r="F14" i="17" s="1"/>
  <c r="C7" i="17"/>
  <c r="C21" i="16"/>
  <c r="C15" i="16"/>
  <c r="C13" i="14"/>
  <c r="C14" i="14" s="1"/>
  <c r="D14" i="14" s="1"/>
  <c r="F14" i="14" s="1"/>
  <c r="C7" i="14"/>
  <c r="C21" i="15"/>
  <c r="C15" i="15"/>
  <c r="C7" i="15"/>
  <c r="D7" i="15" s="1"/>
  <c r="C21" i="14"/>
  <c r="D20" i="14"/>
  <c r="C15" i="14"/>
  <c r="F20" i="19" l="1"/>
  <c r="D21" i="19"/>
  <c r="F21" i="19" s="1"/>
  <c r="D7" i="19"/>
  <c r="D13" i="19"/>
  <c r="D8" i="18"/>
  <c r="F7" i="18"/>
  <c r="F21" i="18"/>
  <c r="F22" i="18" s="1"/>
  <c r="D22" i="18"/>
  <c r="D13" i="18"/>
  <c r="C14" i="18"/>
  <c r="D14" i="18" s="1"/>
  <c r="F14" i="18" s="1"/>
  <c r="C9" i="18"/>
  <c r="F20" i="17"/>
  <c r="D21" i="17"/>
  <c r="F21" i="17" s="1"/>
  <c r="D7" i="17"/>
  <c r="D13" i="17"/>
  <c r="F20" i="16"/>
  <c r="D21" i="16"/>
  <c r="F21" i="16" s="1"/>
  <c r="F13" i="16"/>
  <c r="D7" i="16"/>
  <c r="C14" i="16"/>
  <c r="D14" i="16" s="1"/>
  <c r="F14" i="16" s="1"/>
  <c r="F7" i="15"/>
  <c r="D8" i="15"/>
  <c r="D9" i="15" s="1"/>
  <c r="D21" i="15"/>
  <c r="F21" i="15" s="1"/>
  <c r="F20" i="15"/>
  <c r="D13" i="15"/>
  <c r="D14" i="15"/>
  <c r="F14" i="15" s="1"/>
  <c r="F20" i="14"/>
  <c r="D21" i="14"/>
  <c r="F21" i="14" s="1"/>
  <c r="D7" i="14"/>
  <c r="D8" i="14" s="1"/>
  <c r="F8" i="14" s="1"/>
  <c r="D13" i="14"/>
  <c r="C13" i="10"/>
  <c r="C7" i="10"/>
  <c r="F22" i="19" l="1"/>
  <c r="C22" i="19"/>
  <c r="F13" i="19"/>
  <c r="D8" i="19"/>
  <c r="F7" i="19"/>
  <c r="D22" i="19"/>
  <c r="D15" i="18"/>
  <c r="F8" i="18"/>
  <c r="F9" i="18" s="1"/>
  <c r="F13" i="18"/>
  <c r="D16" i="18"/>
  <c r="D24" i="18" s="1"/>
  <c r="D9" i="18"/>
  <c r="F13" i="17"/>
  <c r="F22" i="17"/>
  <c r="D22" i="17"/>
  <c r="C22" i="17"/>
  <c r="D8" i="17"/>
  <c r="D9" i="17" s="1"/>
  <c r="F7" i="17"/>
  <c r="C22" i="16"/>
  <c r="F7" i="16"/>
  <c r="D8" i="16"/>
  <c r="D9" i="16" s="1"/>
  <c r="D22" i="16"/>
  <c r="F22" i="16"/>
  <c r="C22" i="14"/>
  <c r="F13" i="15"/>
  <c r="F22" i="15"/>
  <c r="C9" i="15"/>
  <c r="D22" i="15"/>
  <c r="D15" i="15"/>
  <c r="F8" i="15"/>
  <c r="F9" i="15" s="1"/>
  <c r="C22" i="15"/>
  <c r="F7" i="14"/>
  <c r="F13" i="14"/>
  <c r="D22" i="14"/>
  <c r="F22" i="14"/>
  <c r="D13" i="10"/>
  <c r="F13" i="10" s="1"/>
  <c r="C15" i="10"/>
  <c r="C21" i="10"/>
  <c r="D15" i="19" l="1"/>
  <c r="F8" i="19"/>
  <c r="F9" i="19" s="1"/>
  <c r="C9" i="19"/>
  <c r="D9" i="19"/>
  <c r="F15" i="18"/>
  <c r="F16" i="18" s="1"/>
  <c r="F24" i="18" s="1"/>
  <c r="C16" i="18"/>
  <c r="C24" i="18" s="1"/>
  <c r="F8" i="17"/>
  <c r="F9" i="17" s="1"/>
  <c r="D15" i="17"/>
  <c r="C9" i="17"/>
  <c r="D15" i="16"/>
  <c r="F8" i="16"/>
  <c r="F9" i="16" s="1"/>
  <c r="C9" i="16"/>
  <c r="F15" i="15"/>
  <c r="F16" i="15" s="1"/>
  <c r="F24" i="15" s="1"/>
  <c r="C16" i="15"/>
  <c r="C24" i="15" s="1"/>
  <c r="D16" i="15"/>
  <c r="D24" i="15" s="1"/>
  <c r="D15" i="14"/>
  <c r="F9" i="14"/>
  <c r="C9" i="14"/>
  <c r="D9" i="14"/>
  <c r="C14" i="10"/>
  <c r="F15" i="19" l="1"/>
  <c r="F16" i="19" s="1"/>
  <c r="F24" i="19" s="1"/>
  <c r="C16" i="19"/>
  <c r="C24" i="19" s="1"/>
  <c r="D16" i="19"/>
  <c r="D24" i="19" s="1"/>
  <c r="F15" i="17"/>
  <c r="F16" i="17" s="1"/>
  <c r="F24" i="17" s="1"/>
  <c r="C16" i="17"/>
  <c r="C24" i="17" s="1"/>
  <c r="D16" i="17"/>
  <c r="D24" i="17" s="1"/>
  <c r="F15" i="16"/>
  <c r="F16" i="16" s="1"/>
  <c r="F24" i="16" s="1"/>
  <c r="C16" i="16"/>
  <c r="C24" i="16" s="1"/>
  <c r="D16" i="16"/>
  <c r="D24" i="16" s="1"/>
  <c r="F15" i="14"/>
  <c r="F16" i="14" s="1"/>
  <c r="F24" i="14" s="1"/>
  <c r="C16" i="14"/>
  <c r="C24" i="14" s="1"/>
  <c r="D16" i="14"/>
  <c r="D24" i="14" s="1"/>
  <c r="D14" i="10"/>
  <c r="C20" i="10"/>
  <c r="D7" i="10"/>
  <c r="D8" i="10" s="1"/>
  <c r="D20" i="10" l="1"/>
  <c r="D21" i="10" s="1"/>
  <c r="D15" i="10" s="1"/>
  <c r="F7" i="10"/>
  <c r="C16" i="10" l="1"/>
  <c r="F21" i="10"/>
  <c r="C22" i="10"/>
  <c r="F8" i="10"/>
  <c r="F9" i="10" s="1"/>
  <c r="C9" i="10"/>
  <c r="D9" i="10"/>
  <c r="D22" i="10"/>
  <c r="C24" i="10" l="1"/>
  <c r="F20" i="10" l="1"/>
  <c r="F22" i="10" s="1"/>
  <c r="F14" i="10" l="1"/>
  <c r="D16" i="10"/>
  <c r="D24" i="10" s="1"/>
  <c r="F15" i="10" l="1"/>
  <c r="F16" i="10" s="1"/>
  <c r="F24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1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Para conferir a prova-real:
Multiplicar a resultado da rubrica pela vigência do contrato:
O valor máximo apresentado será nos multiplos de 12 (completado período aquisitivo).
Isso pois, é mais vantajoso (e mais oneroso para a Adminsitração) o empregado gozar suas férias no primeiro mês do período concessivo, já que Administração deverá pagar FGTS sobre férias gozadas e não pagará (fgts) pelas férias vencidas na rescisão.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13" authorId="0" shapeId="0" xr:uid="{218E259F-148C-4255-A35B-7AC60A2EEAA6}">
      <text>
        <r>
          <rPr>
            <b/>
            <sz val="9"/>
            <color indexed="81"/>
            <rFont val="Segoe UI"/>
            <family val="2"/>
          </rPr>
          <t>Para conferir a prova-real:
Multiplicar a resultado da rubrica pela vigência do contrato:
O valor máximo apresentado será nos multiplos de 12 (completado período aquisitivo).
Isso pois, é mais vantajoso (e mais oneroso para a Adminsitração) o empregado gozar suas férias no primeiro mês do período concessivo, já que Administração deverá pagar FGTS sobre férias gozadas e não pagará (fgts) pelas férias vencidas na rescisão.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13" authorId="0" shapeId="0" xr:uid="{6E714542-4E3D-41D3-A269-26455820C2D1}">
      <text>
        <r>
          <rPr>
            <b/>
            <sz val="9"/>
            <color indexed="81"/>
            <rFont val="Segoe UI"/>
            <family val="2"/>
          </rPr>
          <t>Para conferir a prova-real:
Multiplicar a resultado da rubrica pela vigência do contrato:
O valor máximo apresentado será nos multiplos de 12 (completado período aquisitivo).
Isso pois, é mais vantajoso (e mais oneroso para a Adminsitração) o empregado gozar suas férias no primeiro mês do período concessivo, já que Administração deverá pagar FGTS sobre férias gozadas e não pagará (fgts) pelas férias vencidas na rescisão.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13" authorId="0" shapeId="0" xr:uid="{A5B73583-B61B-440A-BED9-410BDAC88C20}">
      <text>
        <r>
          <rPr>
            <b/>
            <sz val="9"/>
            <color indexed="81"/>
            <rFont val="Segoe UI"/>
            <family val="2"/>
          </rPr>
          <t>Para conferir a prova-real:
Multiplicar a resultado da rubrica pela vigência do contrato:
O valor máximo apresentado será nos multiplos de 12 (completado período aquisitivo).
Isso pois, é mais vantajoso (e mais oneroso para a Adminsitração) o empregado gozar suas férias no primeiro mês do período concessivo, já que Administração deverá pagar FGTS sobre férias gozadas e não pagará (fgts) pelas férias vencidas na rescisão.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13" authorId="0" shapeId="0" xr:uid="{DF31E4F3-16BA-42B7-9C5D-CBBC4AE5CA6C}">
      <text>
        <r>
          <rPr>
            <b/>
            <sz val="9"/>
            <color indexed="81"/>
            <rFont val="Segoe UI"/>
            <family val="2"/>
          </rPr>
          <t>Para conferir a prova-real:
Multiplicar a resultado da rubrica pela vigência do contrato:
O valor máximo apresentado será nos multiplos de 12 (completado período aquisitivo).
Isso pois, é mais vantajoso (e mais oneroso para a Adminsitração) o empregado gozar suas férias no primeiro mês do período concessivo, já que Administração deverá pagar FGTS sobre férias gozadas e não pagará (fgts) pelas férias vencidas na rescisão.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13" authorId="0" shapeId="0" xr:uid="{9767AB5A-A059-4E66-8E25-929099ACF1D2}">
      <text>
        <r>
          <rPr>
            <b/>
            <sz val="9"/>
            <color indexed="81"/>
            <rFont val="Segoe UI"/>
            <family val="2"/>
          </rPr>
          <t>Para conferir a prova-real:
Multiplicar a resultado da rubrica pela vigência do contrato:
O valor máximo apresentado será nos multiplos de 12 (completado período aquisitivo).
Isso pois, é mais vantajoso (e mais oneroso para a Adminsitração) o empregado gozar suas férias no primeiro mês do período concessivo, já que Administração deverá pagar FGTS sobre férias gozadas e não pagará (fgts) pelas férias vencidas na rescisão.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13" authorId="0" shapeId="0" xr:uid="{ECE8D7BE-44A5-4A3E-BD4B-DDB868D32403}">
      <text>
        <r>
          <rPr>
            <b/>
            <sz val="9"/>
            <color indexed="81"/>
            <rFont val="Segoe UI"/>
            <family val="2"/>
          </rPr>
          <t>Para conferir a prova-real:
Multiplicar a resultado da rubrica pela vigência do contrato:
O valor máximo apresentado será nos multiplos de 12 (completado período aquisitivo).
Isso pois, é mais vantajoso (e mais oneroso para a Adminsitração) o empregado gozar suas férias no primeiro mês do período concessivo, já que Administração deverá pagar FGTS sobre férias gozadas e não pagará (fgts) pelas férias vencidas na rescisão.</t>
        </r>
      </text>
    </comment>
  </commentList>
</comments>
</file>

<file path=xl/sharedStrings.xml><?xml version="1.0" encoding="utf-8"?>
<sst xmlns="http://schemas.openxmlformats.org/spreadsheetml/2006/main" count="307" uniqueCount="34">
  <si>
    <t>Valor (R$)</t>
  </si>
  <si>
    <t>Total</t>
  </si>
  <si>
    <t>%</t>
  </si>
  <si>
    <t>3.3</t>
  </si>
  <si>
    <t>Férias proporcionais da rescisão</t>
  </si>
  <si>
    <t>3.3.1</t>
  </si>
  <si>
    <t>3.3.2</t>
  </si>
  <si>
    <t>Férias proporcionais devidas</t>
  </si>
  <si>
    <t>1/3 Consitucional de férias proporcionais devidos</t>
  </si>
  <si>
    <t>MÓDULO 2: ENCARGOS E BENEFÍCIOS ANUAIS, MENSAIS E DIÁRIOS</t>
  </si>
  <si>
    <t xml:space="preserve">2.1 </t>
  </si>
  <si>
    <t>13º (décimo terceiro) Salário, Férias e Adicional de Férias</t>
  </si>
  <si>
    <t>A</t>
  </si>
  <si>
    <t>B</t>
  </si>
  <si>
    <t>Adicional de Férias</t>
  </si>
  <si>
    <t>MÓDULO 1: COMPOSIÇÃO DA REMUNERAÇÃO</t>
  </si>
  <si>
    <t>Composição da remuneração</t>
  </si>
  <si>
    <t>Salário Base (Quantidade horas mensais)</t>
  </si>
  <si>
    <t>MÓDULO 4 - CUSTO DE REPOSIÇÃO DO PROFISSIONAL AUSENTE</t>
  </si>
  <si>
    <t>4.1</t>
  </si>
  <si>
    <t>Ausências Legais</t>
  </si>
  <si>
    <t>Substituto - Cobertura Férias</t>
  </si>
  <si>
    <r>
      <t>MÓDULO 3 -</t>
    </r>
    <r>
      <rPr>
        <b/>
        <sz val="11"/>
        <rFont val="Calibri"/>
        <family val="2"/>
        <scheme val="minor"/>
      </rPr>
      <t xml:space="preserve"> CUSTOS DE</t>
    </r>
    <r>
      <rPr>
        <b/>
        <sz val="11"/>
        <color rgb="FF000000"/>
        <rFont val="Calibri"/>
        <family val="2"/>
        <scheme val="minor"/>
      </rPr>
      <t xml:space="preserve"> RESCISÃO</t>
    </r>
  </si>
  <si>
    <t>B-1</t>
  </si>
  <si>
    <t>A-1</t>
  </si>
  <si>
    <t>Venda de Férias (Módulo 2.1-B-1)</t>
  </si>
  <si>
    <t>Venda de Férias (10 dias)</t>
  </si>
  <si>
    <t>3.3.A</t>
  </si>
  <si>
    <t xml:space="preserve"> Férias indenizadas por venda (≠Módulo 2.1-B-1 e 4.1.A-1) - sem incidência de FGTS</t>
  </si>
  <si>
    <t>Provisão Total de Férias (Módulos 2 + 3 + 4)</t>
  </si>
  <si>
    <t>Projeção (vigência)</t>
  </si>
  <si>
    <t>Vigência do Contrato (meses)</t>
  </si>
  <si>
    <t>Sem usufruir de férias</t>
  </si>
  <si>
    <t>1 férias usufruída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</si>
</sst>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8" formatCode="&quot;R$&quot;#,##0.00_);[Red]\(&quot;R$&quot;#,##0.00\)"/>
    <numFmt numFmtId="169" formatCode="#,##0.00_ ;[Red]\-#,##0.00\ "/>
    <numFmt numFmtId="171" formatCode="&quot;R$&quot;\ #,##0.00;[Red]&quot;R$&quot;\ #,##0.00"/>
    <numFmt numFmtId="172" formatCode="&quot;R$&quot;\ #,##0.0000;[Red]\-&quot;R$&quot;\ #,##0.0000"/>
    <numFmt numFmtId="173" formatCode="0.0000%"/>
    <numFmt numFmtId="174" formatCode="0.0000"/>
    <numFmt numFmtId="175" formatCode="0.00000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43" fontId="0" fillId="0" borderId="0" xfId="1" applyFont="1"/>
    <xf numFmtId="10" fontId="0" fillId="0" borderId="0" xfId="3" applyNumberFormat="1" applyFont="1"/>
    <xf numFmtId="43" fontId="0" fillId="0" borderId="0" xfId="0" applyNumberFormat="1"/>
    <xf numFmtId="8" fontId="0" fillId="0" borderId="0" xfId="0" applyNumberFormat="1"/>
    <xf numFmtId="0" fontId="7" fillId="7" borderId="12" xfId="0" applyFont="1" applyFill="1" applyBorder="1" applyAlignment="1">
      <alignment horizontal="center" vertical="center"/>
    </xf>
    <xf numFmtId="10" fontId="0" fillId="0" borderId="0" xfId="0" applyNumberFormat="1"/>
    <xf numFmtId="172" fontId="0" fillId="0" borderId="0" xfId="0" applyNumberFormat="1"/>
    <xf numFmtId="171" fontId="0" fillId="0" borderId="0" xfId="0" applyNumberFormat="1"/>
    <xf numFmtId="173" fontId="0" fillId="0" borderId="0" xfId="3" applyNumberFormat="1" applyFont="1"/>
    <xf numFmtId="168" fontId="8" fillId="0" borderId="17" xfId="0" applyNumberFormat="1" applyFont="1" applyBorder="1" applyAlignment="1">
      <alignment horizontal="right" vertical="center"/>
    </xf>
    <xf numFmtId="168" fontId="7" fillId="5" borderId="1" xfId="0" applyNumberFormat="1" applyFont="1" applyFill="1" applyBorder="1" applyAlignment="1">
      <alignment horizontal="center" vertical="center"/>
    </xf>
    <xf numFmtId="168" fontId="7" fillId="6" borderId="23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69" fontId="4" fillId="0" borderId="16" xfId="0" applyNumberFormat="1" applyFont="1" applyBorder="1" applyAlignment="1">
      <alignment horizontal="center" vertical="center"/>
    </xf>
    <xf numFmtId="43" fontId="8" fillId="2" borderId="5" xfId="1" applyFont="1" applyFill="1" applyBorder="1" applyAlignment="1">
      <alignment horizontal="right" vertical="center"/>
    </xf>
    <xf numFmtId="168" fontId="7" fillId="6" borderId="1" xfId="0" applyNumberFormat="1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left" vertical="center"/>
    </xf>
    <xf numFmtId="0" fontId="2" fillId="9" borderId="20" xfId="0" applyFont="1" applyFill="1" applyBorder="1" applyAlignment="1">
      <alignment horizontal="center" vertical="center" wrapText="1"/>
    </xf>
    <xf numFmtId="168" fontId="7" fillId="5" borderId="18" xfId="0" applyNumberFormat="1" applyFont="1" applyFill="1" applyBorder="1" applyAlignment="1">
      <alignment horizontal="center" vertical="center"/>
    </xf>
    <xf numFmtId="168" fontId="7" fillId="5" borderId="25" xfId="0" applyNumberFormat="1" applyFont="1" applyFill="1" applyBorder="1" applyAlignment="1">
      <alignment horizontal="center" vertical="center"/>
    </xf>
    <xf numFmtId="10" fontId="7" fillId="6" borderId="27" xfId="3" applyNumberFormat="1" applyFont="1" applyFill="1" applyBorder="1" applyAlignment="1">
      <alignment horizontal="center" vertical="center"/>
    </xf>
    <xf numFmtId="168" fontId="7" fillId="6" borderId="5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8" fontId="7" fillId="5" borderId="28" xfId="0" applyNumberFormat="1" applyFont="1" applyFill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29" xfId="0" applyNumberFormat="1" applyFont="1" applyBorder="1" applyAlignment="1">
      <alignment horizontal="center" vertical="center"/>
    </xf>
    <xf numFmtId="168" fontId="8" fillId="0" borderId="15" xfId="0" applyNumberFormat="1" applyFont="1" applyBorder="1" applyAlignment="1">
      <alignment horizontal="right" vertical="center"/>
    </xf>
    <xf numFmtId="168" fontId="13" fillId="0" borderId="23" xfId="0" applyNumberFormat="1" applyFont="1" applyBorder="1" applyAlignment="1">
      <alignment horizontal="center" vertical="center"/>
    </xf>
    <xf numFmtId="168" fontId="7" fillId="6" borderId="30" xfId="0" applyNumberFormat="1" applyFont="1" applyFill="1" applyBorder="1" applyAlignment="1">
      <alignment horizontal="center" vertical="center"/>
    </xf>
    <xf numFmtId="168" fontId="7" fillId="6" borderId="25" xfId="0" applyNumberFormat="1" applyFont="1" applyFill="1" applyBorder="1" applyAlignment="1">
      <alignment horizontal="center" vertical="center"/>
    </xf>
    <xf numFmtId="168" fontId="8" fillId="0" borderId="31" xfId="0" applyNumberFormat="1" applyFont="1" applyBorder="1" applyAlignment="1">
      <alignment horizontal="center" vertical="center"/>
    </xf>
    <xf numFmtId="44" fontId="8" fillId="3" borderId="29" xfId="2" applyFont="1" applyFill="1" applyBorder="1" applyAlignment="1">
      <alignment horizontal="center" vertical="center"/>
    </xf>
    <xf numFmtId="8" fontId="13" fillId="3" borderId="29" xfId="0" applyNumberFormat="1" applyFont="1" applyFill="1" applyBorder="1" applyAlignment="1">
      <alignment horizontal="center" vertical="center"/>
    </xf>
    <xf numFmtId="8" fontId="13" fillId="3" borderId="2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0" fontId="3" fillId="3" borderId="29" xfId="0" applyNumberFormat="1" applyFont="1" applyFill="1" applyBorder="1" applyAlignment="1">
      <alignment horizontal="center" vertical="center"/>
    </xf>
    <xf numFmtId="10" fontId="3" fillId="3" borderId="22" xfId="0" applyNumberFormat="1" applyFont="1" applyFill="1" applyBorder="1" applyAlignment="1">
      <alignment horizontal="center" vertical="center"/>
    </xf>
    <xf numFmtId="10" fontId="8" fillId="3" borderId="23" xfId="3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 wrapText="1"/>
    </xf>
    <xf numFmtId="10" fontId="0" fillId="0" borderId="29" xfId="0" applyNumberFormat="1" applyBorder="1" applyAlignment="1">
      <alignment horizontal="center" vertical="center"/>
    </xf>
    <xf numFmtId="168" fontId="10" fillId="0" borderId="13" xfId="4" applyNumberFormat="1" applyFont="1" applyBorder="1" applyAlignment="1">
      <alignment horizontal="left" vertical="center"/>
    </xf>
    <xf numFmtId="168" fontId="10" fillId="0" borderId="16" xfId="4" applyNumberFormat="1" applyFont="1" applyBorder="1" applyAlignment="1">
      <alignment horizontal="center" vertical="center"/>
    </xf>
    <xf numFmtId="10" fontId="8" fillId="3" borderId="29" xfId="3" applyNumberFormat="1" applyFont="1" applyFill="1" applyBorder="1" applyAlignment="1" applyProtection="1">
      <alignment horizontal="center" vertical="center"/>
      <protection locked="0"/>
    </xf>
    <xf numFmtId="10" fontId="8" fillId="8" borderId="23" xfId="3" applyNumberFormat="1" applyFont="1" applyFill="1" applyBorder="1" applyAlignment="1" applyProtection="1">
      <alignment horizontal="center" vertical="center"/>
      <protection locked="0"/>
    </xf>
    <xf numFmtId="168" fontId="7" fillId="6" borderId="9" xfId="0" applyNumberFormat="1" applyFont="1" applyFill="1" applyBorder="1" applyAlignment="1">
      <alignment horizontal="left" vertical="center"/>
    </xf>
    <xf numFmtId="10" fontId="7" fillId="6" borderId="1" xfId="3" applyNumberFormat="1" applyFont="1" applyFill="1" applyBorder="1" applyAlignment="1">
      <alignment horizontal="center" vertical="center"/>
    </xf>
    <xf numFmtId="168" fontId="7" fillId="5" borderId="18" xfId="0" applyNumberFormat="1" applyFont="1" applyFill="1" applyBorder="1" applyAlignment="1">
      <alignment horizontal="left" vertical="center"/>
    </xf>
    <xf numFmtId="168" fontId="7" fillId="6" borderId="29" xfId="0" applyNumberFormat="1" applyFont="1" applyFill="1" applyBorder="1" applyAlignment="1">
      <alignment horizontal="center" vertical="center"/>
    </xf>
    <xf numFmtId="168" fontId="7" fillId="5" borderId="29" xfId="0" applyNumberFormat="1" applyFont="1" applyFill="1" applyBorder="1" applyAlignment="1">
      <alignment horizontal="center" vertical="center"/>
    </xf>
    <xf numFmtId="168" fontId="7" fillId="4" borderId="1" xfId="0" applyNumberFormat="1" applyFont="1" applyFill="1" applyBorder="1" applyAlignment="1">
      <alignment horizontal="center" vertical="center"/>
    </xf>
    <xf numFmtId="1" fontId="8" fillId="8" borderId="5" xfId="1" applyNumberFormat="1" applyFont="1" applyFill="1" applyBorder="1" applyAlignment="1">
      <alignment horizontal="center" vertical="center"/>
    </xf>
    <xf numFmtId="174" fontId="0" fillId="0" borderId="0" xfId="0" applyNumberFormat="1"/>
    <xf numFmtId="175" fontId="0" fillId="0" borderId="0" xfId="0" applyNumberFormat="1"/>
    <xf numFmtId="0" fontId="12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68" fontId="7" fillId="6" borderId="4" xfId="0" applyNumberFormat="1" applyFont="1" applyFill="1" applyBorder="1" applyAlignment="1">
      <alignment horizontal="center" vertical="center"/>
    </xf>
    <xf numFmtId="168" fontId="7" fillId="6" borderId="26" xfId="0" applyNumberFormat="1" applyFont="1" applyFill="1" applyBorder="1" applyAlignment="1">
      <alignment horizontal="center" vertical="center"/>
    </xf>
    <xf numFmtId="168" fontId="7" fillId="6" borderId="6" xfId="0" applyNumberFormat="1" applyFont="1" applyFill="1" applyBorder="1" applyAlignment="1">
      <alignment horizontal="center" vertical="center"/>
    </xf>
    <xf numFmtId="168" fontId="7" fillId="6" borderId="7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8" fontId="6" fillId="4" borderId="10" xfId="0" applyNumberFormat="1" applyFont="1" applyFill="1" applyBorder="1" applyAlignment="1">
      <alignment horizontal="center" vertical="center"/>
    </xf>
    <xf numFmtId="168" fontId="6" fillId="4" borderId="11" xfId="0" applyNumberFormat="1" applyFont="1" applyFill="1" applyBorder="1" applyAlignment="1">
      <alignment horizontal="center" vertical="center"/>
    </xf>
    <xf numFmtId="168" fontId="6" fillId="4" borderId="2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  <xf numFmtId="168" fontId="6" fillId="4" borderId="6" xfId="0" applyNumberFormat="1" applyFont="1" applyFill="1" applyBorder="1" applyAlignment="1">
      <alignment horizontal="center" vertical="center"/>
    </xf>
    <xf numFmtId="168" fontId="6" fillId="4" borderId="7" xfId="0" applyNumberFormat="1" applyFont="1" applyFill="1" applyBorder="1" applyAlignment="1">
      <alignment horizontal="center" vertical="center"/>
    </xf>
    <xf numFmtId="168" fontId="6" fillId="4" borderId="3" xfId="0" applyNumberFormat="1" applyFont="1" applyFill="1" applyBorder="1" applyAlignment="1">
      <alignment horizontal="center" vertic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1:K24"/>
  <sheetViews>
    <sheetView zoomScale="120" zoomScaleNormal="120" workbookViewId="0">
      <selection activeCell="C28" sqref="C28"/>
    </sheetView>
  </sheetViews>
  <sheetFormatPr defaultRowHeight="15" x14ac:dyDescent="0.25"/>
  <cols>
    <col min="1" max="1" width="8.5703125" customWidth="1"/>
    <col min="2" max="2" width="35.7109375" bestFit="1" customWidth="1"/>
    <col min="3" max="3" width="10" customWidth="1"/>
    <col min="4" max="4" width="10.85546875" customWidth="1"/>
    <col min="6" max="6" width="17" customWidth="1"/>
    <col min="7" max="7" width="12.140625" bestFit="1" customWidth="1"/>
    <col min="9" max="9" width="13.42578125" customWidth="1"/>
    <col min="11" max="11" width="16.5703125" customWidth="1"/>
  </cols>
  <sheetData>
    <row r="1" spans="1:11" ht="15.75" thickBot="1" x14ac:dyDescent="0.3">
      <c r="A1" s="65" t="s">
        <v>15</v>
      </c>
      <c r="B1" s="66"/>
      <c r="C1" s="66"/>
      <c r="D1" s="67"/>
      <c r="F1" s="59" t="s">
        <v>31</v>
      </c>
    </row>
    <row r="2" spans="1:11" ht="15.75" thickBot="1" x14ac:dyDescent="0.3">
      <c r="A2" s="5">
        <v>1</v>
      </c>
      <c r="B2" s="71" t="s">
        <v>16</v>
      </c>
      <c r="C2" s="72"/>
      <c r="D2" s="13" t="s">
        <v>0</v>
      </c>
      <c r="F2" s="60"/>
    </row>
    <row r="3" spans="1:11" ht="15.75" thickBot="1" x14ac:dyDescent="0.3">
      <c r="A3" s="14" t="s">
        <v>12</v>
      </c>
      <c r="B3" s="15" t="s">
        <v>17</v>
      </c>
      <c r="C3" s="16">
        <v>220</v>
      </c>
      <c r="D3" s="17">
        <v>1000</v>
      </c>
      <c r="F3" s="56">
        <v>12</v>
      </c>
    </row>
    <row r="4" spans="1:11" ht="15.75" thickBot="1" x14ac:dyDescent="0.3"/>
    <row r="5" spans="1:11" ht="15.75" thickBot="1" x14ac:dyDescent="0.3">
      <c r="A5" s="68" t="s">
        <v>9</v>
      </c>
      <c r="B5" s="69"/>
      <c r="C5" s="69"/>
      <c r="D5" s="70"/>
      <c r="F5" s="55" t="s">
        <v>30</v>
      </c>
    </row>
    <row r="6" spans="1:11" ht="15.75" thickBot="1" x14ac:dyDescent="0.3">
      <c r="A6" s="27" t="s">
        <v>10</v>
      </c>
      <c r="B6" s="52" t="s">
        <v>11</v>
      </c>
      <c r="C6" s="11" t="s">
        <v>2</v>
      </c>
      <c r="D6" s="22" t="s">
        <v>0</v>
      </c>
      <c r="F6" s="54" t="s">
        <v>0</v>
      </c>
    </row>
    <row r="7" spans="1:11" x14ac:dyDescent="0.25">
      <c r="A7" s="28" t="s">
        <v>13</v>
      </c>
      <c r="B7" s="46" t="s">
        <v>14</v>
      </c>
      <c r="C7" s="48">
        <f>IF(F3&gt;60,(1/F3/3)*5,IF(F3&gt;48,(1/F3/3)*4,IF(F3&gt;36,(1/F3/3)*3,IF(F3&gt;24,(1/F3/3)*2,IF(F3&gt;12,(1/F3/3)*1,0)))))</f>
        <v>0</v>
      </c>
      <c r="D7" s="29">
        <f>D3*C7</f>
        <v>0</v>
      </c>
      <c r="F7" s="36">
        <f>D7*F3</f>
        <v>0</v>
      </c>
      <c r="H7" s="3"/>
    </row>
    <row r="8" spans="1:11" ht="15.75" hidden="1" thickBot="1" x14ac:dyDescent="0.3">
      <c r="A8" s="30" t="s">
        <v>23</v>
      </c>
      <c r="B8" s="47" t="s">
        <v>26</v>
      </c>
      <c r="C8" s="49">
        <v>0</v>
      </c>
      <c r="D8" s="31">
        <f>-D7*(1/3)*(C8)</f>
        <v>0</v>
      </c>
      <c r="F8" s="31">
        <f>D8*F3</f>
        <v>0</v>
      </c>
      <c r="H8" s="2"/>
    </row>
    <row r="9" spans="1:11" ht="15.75" thickBot="1" x14ac:dyDescent="0.3">
      <c r="A9" s="61" t="s">
        <v>1</v>
      </c>
      <c r="B9" s="62"/>
      <c r="C9" s="23">
        <f>C7+(D8/D3)</f>
        <v>0</v>
      </c>
      <c r="D9" s="24">
        <f>D7+D8</f>
        <v>0</v>
      </c>
      <c r="F9" s="12">
        <f>F7+F8</f>
        <v>0</v>
      </c>
    </row>
    <row r="10" spans="1:11" ht="15.75" thickBot="1" x14ac:dyDescent="0.3">
      <c r="H10" s="3"/>
    </row>
    <row r="11" spans="1:11" ht="15.75" thickBot="1" x14ac:dyDescent="0.3">
      <c r="A11" s="73" t="s">
        <v>22</v>
      </c>
      <c r="B11" s="74"/>
      <c r="C11" s="74"/>
      <c r="D11" s="75"/>
    </row>
    <row r="12" spans="1:11" ht="15.75" thickBot="1" x14ac:dyDescent="0.3">
      <c r="A12" s="19" t="s">
        <v>3</v>
      </c>
      <c r="B12" s="20" t="s">
        <v>4</v>
      </c>
      <c r="C12" s="21" t="s">
        <v>2</v>
      </c>
      <c r="D12" s="22" t="s">
        <v>0</v>
      </c>
      <c r="E12" s="7"/>
      <c r="F12" s="54" t="s">
        <v>0</v>
      </c>
    </row>
    <row r="13" spans="1:11" x14ac:dyDescent="0.25">
      <c r="A13" s="25" t="s">
        <v>5</v>
      </c>
      <c r="B13" s="38" t="s">
        <v>7</v>
      </c>
      <c r="C13" s="41">
        <f>IF(F3&gt;60,(D3/12*(F3-60))/F3/D3,IF(F3&gt;48,(D3/12*(F3-48))/F3/D3,IF(F3&gt;36,(D3/12*(F3-36))/F3/D3,IF(F3&gt;24,(D3/12*(F3-24))/F3/D3,IF(F3&gt;12,((D3/12*(F3-12))/F3/D3),1/12)))))</f>
        <v>8.3333333333333329E-2</v>
      </c>
      <c r="D13" s="36">
        <f>C13*D3</f>
        <v>83.333333333333329</v>
      </c>
      <c r="F13" s="36">
        <f>D13*F3</f>
        <v>1000</v>
      </c>
    </row>
    <row r="14" spans="1:11" x14ac:dyDescent="0.25">
      <c r="A14" s="26" t="s">
        <v>6</v>
      </c>
      <c r="B14" s="39" t="s">
        <v>8</v>
      </c>
      <c r="C14" s="42">
        <f>C13/3</f>
        <v>2.7777777777777776E-2</v>
      </c>
      <c r="D14" s="37">
        <f>C14*D3</f>
        <v>27.777777777777775</v>
      </c>
      <c r="F14" s="37">
        <f>D14*F3</f>
        <v>333.33333333333331</v>
      </c>
    </row>
    <row r="15" spans="1:11" ht="26.25" thickBot="1" x14ac:dyDescent="0.3">
      <c r="A15" s="10" t="s">
        <v>27</v>
      </c>
      <c r="B15" s="40" t="s">
        <v>28</v>
      </c>
      <c r="C15" s="43">
        <f>1-C8</f>
        <v>1</v>
      </c>
      <c r="D15" s="31">
        <f>-(D8+D21)</f>
        <v>0</v>
      </c>
      <c r="E15" s="9"/>
      <c r="F15" s="31">
        <f>D15*F3</f>
        <v>0</v>
      </c>
    </row>
    <row r="16" spans="1:11" ht="15.75" thickBot="1" x14ac:dyDescent="0.3">
      <c r="A16" s="61" t="s">
        <v>1</v>
      </c>
      <c r="B16" s="62"/>
      <c r="C16" s="23">
        <f>C13+C14+(D15/D3)</f>
        <v>0.1111111111111111</v>
      </c>
      <c r="D16" s="24">
        <f>D13+D14+D15</f>
        <v>111.1111111111111</v>
      </c>
      <c r="E16" s="9"/>
      <c r="F16" s="12">
        <f>F13+F14+F15</f>
        <v>1333.3333333333333</v>
      </c>
      <c r="I16" s="8"/>
      <c r="K16" s="58"/>
    </row>
    <row r="17" spans="1:9" ht="15.75" thickBot="1" x14ac:dyDescent="0.3">
      <c r="E17" s="4"/>
      <c r="F17" s="1"/>
      <c r="I17" s="8"/>
    </row>
    <row r="18" spans="1:9" ht="15.75" thickBot="1" x14ac:dyDescent="0.3">
      <c r="A18" s="73" t="s">
        <v>18</v>
      </c>
      <c r="B18" s="74"/>
      <c r="C18" s="74"/>
      <c r="D18" s="75"/>
      <c r="F18" s="1"/>
    </row>
    <row r="19" spans="1:9" ht="15.75" thickBot="1" x14ac:dyDescent="0.3">
      <c r="A19" s="32" t="s">
        <v>19</v>
      </c>
      <c r="B19" s="50" t="s">
        <v>20</v>
      </c>
      <c r="C19" s="51" t="s">
        <v>2</v>
      </c>
      <c r="D19" s="33" t="s">
        <v>0</v>
      </c>
      <c r="F19" s="53" t="s">
        <v>0</v>
      </c>
    </row>
    <row r="20" spans="1:9" x14ac:dyDescent="0.25">
      <c r="A20" s="34" t="s">
        <v>12</v>
      </c>
      <c r="B20" s="44" t="s">
        <v>21</v>
      </c>
      <c r="C20" s="45">
        <f>IF(F3&gt;60,5/F3,IF(F3&gt;48,4/F3,IF(F3&gt;36,3/F3,IF(F3&gt;24,2/F3,IF(F3&gt;12,1/F3,0)))))</f>
        <v>0</v>
      </c>
      <c r="D20" s="35">
        <f>C20*D3</f>
        <v>0</v>
      </c>
      <c r="F20" s="36">
        <f>D20*F3</f>
        <v>0</v>
      </c>
    </row>
    <row r="21" spans="1:9" ht="15.75" hidden="1" thickBot="1" x14ac:dyDescent="0.3">
      <c r="A21" s="10" t="s">
        <v>24</v>
      </c>
      <c r="B21" s="40" t="s">
        <v>25</v>
      </c>
      <c r="C21" s="43">
        <f>C8</f>
        <v>0</v>
      </c>
      <c r="D21" s="31">
        <f>-D20*(1/3)*(C21)</f>
        <v>0</v>
      </c>
      <c r="F21" s="31">
        <f>D21*F3</f>
        <v>0</v>
      </c>
      <c r="H21" s="57"/>
    </row>
    <row r="22" spans="1:9" ht="15.75" thickBot="1" x14ac:dyDescent="0.3">
      <c r="A22" s="61" t="s">
        <v>1</v>
      </c>
      <c r="B22" s="62"/>
      <c r="C22" s="23">
        <f>C20+(D21/D3)</f>
        <v>0</v>
      </c>
      <c r="D22" s="24">
        <f>D20+D21</f>
        <v>0</v>
      </c>
      <c r="F22" s="12">
        <f>F20+F21</f>
        <v>0</v>
      </c>
    </row>
    <row r="23" spans="1:9" ht="15.75" thickBot="1" x14ac:dyDescent="0.3">
      <c r="C23" s="6"/>
    </row>
    <row r="24" spans="1:9" ht="15.75" thickBot="1" x14ac:dyDescent="0.3">
      <c r="A24" s="63" t="s">
        <v>29</v>
      </c>
      <c r="B24" s="64"/>
      <c r="C24" s="51">
        <f>C22+C16+C9</f>
        <v>0.1111111111111111</v>
      </c>
      <c r="D24" s="18">
        <f>D22+D16+D9</f>
        <v>111.1111111111111</v>
      </c>
      <c r="F24" s="18">
        <f>F22+F16+F9</f>
        <v>1333.3333333333333</v>
      </c>
    </row>
  </sheetData>
  <mergeCells count="10">
    <mergeCell ref="F1:F2"/>
    <mergeCell ref="A22:B22"/>
    <mergeCell ref="A16:B16"/>
    <mergeCell ref="A24:B24"/>
    <mergeCell ref="A1:D1"/>
    <mergeCell ref="A9:B9"/>
    <mergeCell ref="A5:D5"/>
    <mergeCell ref="B2:C2"/>
    <mergeCell ref="A18:D18"/>
    <mergeCell ref="A11:D11"/>
  </mergeCells>
  <hyperlinks>
    <hyperlink ref="B7" location="Férias!A1" display="Adicional de Férias" xr:uid="{00000000-0004-0000-0600-000000000000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B694E-C43C-4157-A77C-D899F69AF250}">
  <dimension ref="A1:K24"/>
  <sheetViews>
    <sheetView tabSelected="1" zoomScale="120" zoomScaleNormal="120" workbookViewId="0">
      <selection activeCell="H3" sqref="H3"/>
    </sheetView>
  </sheetViews>
  <sheetFormatPr defaultRowHeight="15" x14ac:dyDescent="0.25"/>
  <cols>
    <col min="1" max="1" width="8.5703125" customWidth="1"/>
    <col min="2" max="2" width="35.7109375" bestFit="1" customWidth="1"/>
    <col min="3" max="3" width="10" customWidth="1"/>
    <col min="4" max="4" width="10.85546875" customWidth="1"/>
    <col min="6" max="6" width="17" customWidth="1"/>
    <col min="7" max="7" width="12.140625" bestFit="1" customWidth="1"/>
    <col min="8" max="8" width="20.7109375" bestFit="1" customWidth="1"/>
    <col min="9" max="9" width="13.42578125" customWidth="1"/>
    <col min="11" max="11" width="16.5703125" customWidth="1"/>
  </cols>
  <sheetData>
    <row r="1" spans="1:11" ht="15.75" thickBot="1" x14ac:dyDescent="0.3">
      <c r="A1" s="65" t="s">
        <v>15</v>
      </c>
      <c r="B1" s="66"/>
      <c r="C1" s="66"/>
      <c r="D1" s="67"/>
      <c r="F1" s="59" t="s">
        <v>31</v>
      </c>
    </row>
    <row r="2" spans="1:11" ht="15.75" thickBot="1" x14ac:dyDescent="0.3">
      <c r="A2" s="5">
        <v>1</v>
      </c>
      <c r="B2" s="71" t="s">
        <v>16</v>
      </c>
      <c r="C2" s="72"/>
      <c r="D2" s="13" t="s">
        <v>0</v>
      </c>
      <c r="F2" s="60"/>
    </row>
    <row r="3" spans="1:11" ht="15.75" thickBot="1" x14ac:dyDescent="0.3">
      <c r="A3" s="14" t="s">
        <v>12</v>
      </c>
      <c r="B3" s="15" t="s">
        <v>17</v>
      </c>
      <c r="C3" s="16">
        <v>220</v>
      </c>
      <c r="D3" s="17">
        <v>1000</v>
      </c>
      <c r="F3" s="56">
        <v>24</v>
      </c>
      <c r="H3" t="s">
        <v>32</v>
      </c>
    </row>
    <row r="4" spans="1:11" ht="15.75" thickBot="1" x14ac:dyDescent="0.3"/>
    <row r="5" spans="1:11" ht="15.75" thickBot="1" x14ac:dyDescent="0.3">
      <c r="A5" s="68" t="s">
        <v>9</v>
      </c>
      <c r="B5" s="69"/>
      <c r="C5" s="69"/>
      <c r="D5" s="70"/>
      <c r="F5" s="55" t="s">
        <v>30</v>
      </c>
    </row>
    <row r="6" spans="1:11" ht="15.75" thickBot="1" x14ac:dyDescent="0.3">
      <c r="A6" s="27" t="s">
        <v>10</v>
      </c>
      <c r="B6" s="52" t="s">
        <v>11</v>
      </c>
      <c r="C6" s="11" t="s">
        <v>2</v>
      </c>
      <c r="D6" s="22" t="s">
        <v>0</v>
      </c>
      <c r="F6" s="54" t="s">
        <v>0</v>
      </c>
    </row>
    <row r="7" spans="1:11" x14ac:dyDescent="0.25">
      <c r="A7" s="28" t="s">
        <v>13</v>
      </c>
      <c r="B7" s="46" t="s">
        <v>14</v>
      </c>
      <c r="C7" s="48">
        <f>IF(F3&gt;60,(1/F3/3)*5,IF(F3&gt;48,(1/F3/3)*4,IF(F3&gt;36,(1/F3/3)*3,IF(F3&gt;24,(1/F3/3)*2,IF(F3&gt;12,(1/F3/3)*1,0)))))</f>
        <v>1.3888888888888888E-2</v>
      </c>
      <c r="D7" s="29">
        <f>D3*C7</f>
        <v>13.888888888888888</v>
      </c>
      <c r="F7" s="36">
        <f>D7*F3</f>
        <v>333.33333333333331</v>
      </c>
      <c r="H7" s="3"/>
    </row>
    <row r="8" spans="1:11" ht="15.75" hidden="1" thickBot="1" x14ac:dyDescent="0.3">
      <c r="A8" s="30" t="s">
        <v>23</v>
      </c>
      <c r="B8" s="47" t="s">
        <v>26</v>
      </c>
      <c r="C8" s="49">
        <v>0</v>
      </c>
      <c r="D8" s="31">
        <f>-D7*(1/3)*(C8)</f>
        <v>0</v>
      </c>
      <c r="F8" s="31">
        <f>D8*F3</f>
        <v>0</v>
      </c>
      <c r="H8" s="2"/>
    </row>
    <row r="9" spans="1:11" ht="15.75" thickBot="1" x14ac:dyDescent="0.3">
      <c r="A9" s="61" t="s">
        <v>1</v>
      </c>
      <c r="B9" s="62"/>
      <c r="C9" s="23">
        <f>C7+(D8/D3)</f>
        <v>1.3888888888888888E-2</v>
      </c>
      <c r="D9" s="24">
        <f>D7+D8</f>
        <v>13.888888888888888</v>
      </c>
      <c r="F9" s="12">
        <f>F7+F8</f>
        <v>333.33333333333331</v>
      </c>
    </row>
    <row r="10" spans="1:11" ht="15.75" thickBot="1" x14ac:dyDescent="0.3">
      <c r="H10" s="3"/>
    </row>
    <row r="11" spans="1:11" ht="15.75" thickBot="1" x14ac:dyDescent="0.3">
      <c r="A11" s="73" t="s">
        <v>22</v>
      </c>
      <c r="B11" s="74"/>
      <c r="C11" s="74"/>
      <c r="D11" s="75"/>
    </row>
    <row r="12" spans="1:11" ht="15.75" thickBot="1" x14ac:dyDescent="0.3">
      <c r="A12" s="19" t="s">
        <v>3</v>
      </c>
      <c r="B12" s="20" t="s">
        <v>4</v>
      </c>
      <c r="C12" s="21" t="s">
        <v>2</v>
      </c>
      <c r="D12" s="22" t="s">
        <v>0</v>
      </c>
      <c r="E12" s="7"/>
      <c r="F12" s="54" t="s">
        <v>0</v>
      </c>
    </row>
    <row r="13" spans="1:11" x14ac:dyDescent="0.25">
      <c r="A13" s="25" t="s">
        <v>5</v>
      </c>
      <c r="B13" s="38" t="s">
        <v>7</v>
      </c>
      <c r="C13" s="41">
        <v>8.3333333333329998E-2</v>
      </c>
      <c r="D13" s="36">
        <f>C13*D3</f>
        <v>83.333333333330003</v>
      </c>
      <c r="F13" s="36">
        <f>D13*F3</f>
        <v>1999.99999999992</v>
      </c>
    </row>
    <row r="14" spans="1:11" x14ac:dyDescent="0.25">
      <c r="A14" s="26" t="s">
        <v>6</v>
      </c>
      <c r="B14" s="39" t="s">
        <v>8</v>
      </c>
      <c r="C14" s="42">
        <f>C7</f>
        <v>1.3888888888888888E-2</v>
      </c>
      <c r="D14" s="37">
        <f>C14*D3</f>
        <v>13.888888888888888</v>
      </c>
      <c r="F14" s="37">
        <f>D14*F3</f>
        <v>333.33333333333331</v>
      </c>
    </row>
    <row r="15" spans="1:11" ht="26.25" thickBot="1" x14ac:dyDescent="0.3">
      <c r="A15" s="10" t="s">
        <v>27</v>
      </c>
      <c r="B15" s="40" t="s">
        <v>28</v>
      </c>
      <c r="C15" s="43">
        <f>1-C8</f>
        <v>1</v>
      </c>
      <c r="D15" s="31">
        <f>-(D8+D21)</f>
        <v>0</v>
      </c>
      <c r="E15" s="9"/>
      <c r="F15" s="31">
        <f>D15*F3</f>
        <v>0</v>
      </c>
    </row>
    <row r="16" spans="1:11" ht="15.75" thickBot="1" x14ac:dyDescent="0.3">
      <c r="A16" s="61" t="s">
        <v>1</v>
      </c>
      <c r="B16" s="62"/>
      <c r="C16" s="23">
        <f>C13+C14+(D15/D3)</f>
        <v>9.7222222222218879E-2</v>
      </c>
      <c r="D16" s="24">
        <f>D13+D14+D15</f>
        <v>97.222222222218889</v>
      </c>
      <c r="E16" s="9"/>
      <c r="F16" s="12">
        <f>F13+F14+F15</f>
        <v>2333.3333333332534</v>
      </c>
      <c r="I16" s="8"/>
      <c r="K16" s="58"/>
    </row>
    <row r="17" spans="1:9" ht="15.75" thickBot="1" x14ac:dyDescent="0.3">
      <c r="E17" s="4"/>
      <c r="F17" s="1"/>
      <c r="I17" s="8"/>
    </row>
    <row r="18" spans="1:9" ht="15.75" thickBot="1" x14ac:dyDescent="0.3">
      <c r="A18" s="73" t="s">
        <v>18</v>
      </c>
      <c r="B18" s="74"/>
      <c r="C18" s="74"/>
      <c r="D18" s="75"/>
      <c r="F18" s="1"/>
    </row>
    <row r="19" spans="1:9" ht="15.75" thickBot="1" x14ac:dyDescent="0.3">
      <c r="A19" s="32" t="s">
        <v>19</v>
      </c>
      <c r="B19" s="50" t="s">
        <v>20</v>
      </c>
      <c r="C19" s="51" t="s">
        <v>2</v>
      </c>
      <c r="D19" s="33" t="s">
        <v>0</v>
      </c>
      <c r="F19" s="53" t="s">
        <v>0</v>
      </c>
    </row>
    <row r="20" spans="1:9" x14ac:dyDescent="0.25">
      <c r="A20" s="34" t="s">
        <v>12</v>
      </c>
      <c r="B20" s="44" t="s">
        <v>21</v>
      </c>
      <c r="C20" s="45"/>
      <c r="D20" s="35">
        <f>C20*D3</f>
        <v>0</v>
      </c>
      <c r="F20" s="36">
        <f>D20*F3</f>
        <v>0</v>
      </c>
    </row>
    <row r="21" spans="1:9" ht="15.75" hidden="1" thickBot="1" x14ac:dyDescent="0.3">
      <c r="A21" s="10" t="s">
        <v>24</v>
      </c>
      <c r="B21" s="40" t="s">
        <v>25</v>
      </c>
      <c r="C21" s="43">
        <f>C8</f>
        <v>0</v>
      </c>
      <c r="D21" s="31">
        <f>-D20*(1/3)*(C21)</f>
        <v>0</v>
      </c>
      <c r="F21" s="31">
        <f>D21*F3</f>
        <v>0</v>
      </c>
      <c r="H21" s="57"/>
    </row>
    <row r="22" spans="1:9" ht="15.75" thickBot="1" x14ac:dyDescent="0.3">
      <c r="A22" s="61" t="s">
        <v>1</v>
      </c>
      <c r="B22" s="62"/>
      <c r="C22" s="23">
        <f>C20+(D21/D3)</f>
        <v>0</v>
      </c>
      <c r="D22" s="24">
        <f>D20+D21</f>
        <v>0</v>
      </c>
      <c r="F22" s="12">
        <f>F20+F21</f>
        <v>0</v>
      </c>
    </row>
    <row r="23" spans="1:9" ht="15.75" thickBot="1" x14ac:dyDescent="0.3">
      <c r="C23" s="6"/>
    </row>
    <row r="24" spans="1:9" ht="15.75" thickBot="1" x14ac:dyDescent="0.3">
      <c r="A24" s="63" t="s">
        <v>29</v>
      </c>
      <c r="B24" s="64"/>
      <c r="C24" s="51">
        <f>C22+C16+C9</f>
        <v>0.11111111111110777</v>
      </c>
      <c r="D24" s="18">
        <f>D22+D16+D9</f>
        <v>111.11111111110777</v>
      </c>
      <c r="F24" s="18">
        <f>F22+F16+F9</f>
        <v>2666.6666666665869</v>
      </c>
    </row>
  </sheetData>
  <mergeCells count="10">
    <mergeCell ref="A16:B16"/>
    <mergeCell ref="A18:D18"/>
    <mergeCell ref="A22:B22"/>
    <mergeCell ref="A24:B24"/>
    <mergeCell ref="A1:D1"/>
    <mergeCell ref="F1:F2"/>
    <mergeCell ref="B2:C2"/>
    <mergeCell ref="A5:D5"/>
    <mergeCell ref="A9:B9"/>
    <mergeCell ref="A11:D11"/>
  </mergeCells>
  <hyperlinks>
    <hyperlink ref="B7" location="Férias!A1" display="Adicional de Férias" xr:uid="{A665E975-5590-4136-9701-6C7A231DE925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9176-5295-443E-AF3E-615646250B6C}">
  <dimension ref="A1:K24"/>
  <sheetViews>
    <sheetView zoomScale="120" zoomScaleNormal="120" workbookViewId="0">
      <selection activeCell="H3" sqref="H3"/>
    </sheetView>
  </sheetViews>
  <sheetFormatPr defaultRowHeight="15" x14ac:dyDescent="0.25"/>
  <cols>
    <col min="1" max="1" width="8.5703125" customWidth="1"/>
    <col min="2" max="2" width="35.7109375" bestFit="1" customWidth="1"/>
    <col min="3" max="3" width="10" customWidth="1"/>
    <col min="4" max="4" width="10.85546875" customWidth="1"/>
    <col min="6" max="6" width="17" customWidth="1"/>
    <col min="7" max="7" width="12.140625" bestFit="1" customWidth="1"/>
    <col min="8" max="8" width="16.28515625" bestFit="1" customWidth="1"/>
    <col min="9" max="9" width="13.42578125" customWidth="1"/>
    <col min="11" max="11" width="16.5703125" customWidth="1"/>
  </cols>
  <sheetData>
    <row r="1" spans="1:11" ht="15.75" thickBot="1" x14ac:dyDescent="0.3">
      <c r="A1" s="65" t="s">
        <v>15</v>
      </c>
      <c r="B1" s="66"/>
      <c r="C1" s="66"/>
      <c r="D1" s="67"/>
      <c r="F1" s="59" t="s">
        <v>31</v>
      </c>
    </row>
    <row r="2" spans="1:11" ht="15.75" thickBot="1" x14ac:dyDescent="0.3">
      <c r="A2" s="5">
        <v>1</v>
      </c>
      <c r="B2" s="71" t="s">
        <v>16</v>
      </c>
      <c r="C2" s="72"/>
      <c r="D2" s="13" t="s">
        <v>0</v>
      </c>
      <c r="F2" s="60"/>
    </row>
    <row r="3" spans="1:11" ht="15.75" thickBot="1" x14ac:dyDescent="0.3">
      <c r="A3" s="14" t="s">
        <v>12</v>
      </c>
      <c r="B3" s="15" t="s">
        <v>17</v>
      </c>
      <c r="C3" s="16">
        <v>220</v>
      </c>
      <c r="D3" s="17">
        <v>1000</v>
      </c>
      <c r="F3" s="56">
        <v>24</v>
      </c>
      <c r="H3" t="s">
        <v>33</v>
      </c>
    </row>
    <row r="4" spans="1:11" ht="15.75" thickBot="1" x14ac:dyDescent="0.3"/>
    <row r="5" spans="1:11" ht="15.75" thickBot="1" x14ac:dyDescent="0.3">
      <c r="A5" s="68" t="s">
        <v>9</v>
      </c>
      <c r="B5" s="69"/>
      <c r="C5" s="69"/>
      <c r="D5" s="70"/>
      <c r="F5" s="55" t="s">
        <v>30</v>
      </c>
    </row>
    <row r="6" spans="1:11" ht="15.75" thickBot="1" x14ac:dyDescent="0.3">
      <c r="A6" s="27" t="s">
        <v>10</v>
      </c>
      <c r="B6" s="52" t="s">
        <v>11</v>
      </c>
      <c r="C6" s="11" t="s">
        <v>2</v>
      </c>
      <c r="D6" s="22" t="s">
        <v>0</v>
      </c>
      <c r="F6" s="54" t="s">
        <v>0</v>
      </c>
    </row>
    <row r="7" spans="1:11" x14ac:dyDescent="0.25">
      <c r="A7" s="28" t="s">
        <v>13</v>
      </c>
      <c r="B7" s="46" t="s">
        <v>14</v>
      </c>
      <c r="C7" s="48">
        <f>IF(F3&gt;60,(1/F3/3)*5,IF(F3&gt;48,(1/F3/3)*4,IF(F3&gt;36,(1/F3/3)*3,IF(F3&gt;24,(1/F3/3)*2,IF(F3&gt;12,(1/F3/3)*1,0)))))</f>
        <v>1.3888888888888888E-2</v>
      </c>
      <c r="D7" s="29">
        <f>D3*C7</f>
        <v>13.888888888888888</v>
      </c>
      <c r="F7" s="36">
        <f>D7*F3</f>
        <v>333.33333333333331</v>
      </c>
      <c r="H7" s="3"/>
    </row>
    <row r="8" spans="1:11" ht="15.75" hidden="1" thickBot="1" x14ac:dyDescent="0.3">
      <c r="A8" s="30" t="s">
        <v>23</v>
      </c>
      <c r="B8" s="47" t="s">
        <v>26</v>
      </c>
      <c r="C8" s="49">
        <v>0</v>
      </c>
      <c r="D8" s="31">
        <f>-D7*(1/3)*(C8)</f>
        <v>0</v>
      </c>
      <c r="F8" s="31">
        <f>D8*F3</f>
        <v>0</v>
      </c>
      <c r="H8" s="2"/>
    </row>
    <row r="9" spans="1:11" ht="15.75" thickBot="1" x14ac:dyDescent="0.3">
      <c r="A9" s="61" t="s">
        <v>1</v>
      </c>
      <c r="B9" s="62"/>
      <c r="C9" s="23">
        <f>C7+(D8/D3)</f>
        <v>1.3888888888888888E-2</v>
      </c>
      <c r="D9" s="24">
        <f>D7+D8</f>
        <v>13.888888888888888</v>
      </c>
      <c r="F9" s="12">
        <f>F7+F8</f>
        <v>333.33333333333331</v>
      </c>
    </row>
    <row r="10" spans="1:11" ht="15.75" thickBot="1" x14ac:dyDescent="0.3">
      <c r="H10" s="3"/>
    </row>
    <row r="11" spans="1:11" ht="15.75" thickBot="1" x14ac:dyDescent="0.3">
      <c r="A11" s="73" t="s">
        <v>22</v>
      </c>
      <c r="B11" s="74"/>
      <c r="C11" s="74"/>
      <c r="D11" s="75"/>
    </row>
    <row r="12" spans="1:11" ht="15.75" thickBot="1" x14ac:dyDescent="0.3">
      <c r="A12" s="19" t="s">
        <v>3</v>
      </c>
      <c r="B12" s="20" t="s">
        <v>4</v>
      </c>
      <c r="C12" s="21" t="s">
        <v>2</v>
      </c>
      <c r="D12" s="22" t="s">
        <v>0</v>
      </c>
      <c r="E12" s="7"/>
      <c r="F12" s="54" t="s">
        <v>0</v>
      </c>
    </row>
    <row r="13" spans="1:11" x14ac:dyDescent="0.25">
      <c r="A13" s="25" t="s">
        <v>5</v>
      </c>
      <c r="B13" s="38" t="s">
        <v>7</v>
      </c>
      <c r="C13" s="41">
        <f>8.33333333%/2</f>
        <v>4.1666666650000003E-2</v>
      </c>
      <c r="D13" s="36">
        <f>C13*D3</f>
        <v>41.666666650000003</v>
      </c>
      <c r="F13" s="36">
        <f>D13*F3</f>
        <v>999.99999960000014</v>
      </c>
    </row>
    <row r="14" spans="1:11" x14ac:dyDescent="0.25">
      <c r="A14" s="26" t="s">
        <v>6</v>
      </c>
      <c r="B14" s="39" t="s">
        <v>8</v>
      </c>
      <c r="C14" s="42">
        <f>C13/3</f>
        <v>1.3888888883333334E-2</v>
      </c>
      <c r="D14" s="37">
        <f>C14*D3</f>
        <v>13.888888883333333</v>
      </c>
      <c r="F14" s="37">
        <f>D14*F3</f>
        <v>333.33333319999997</v>
      </c>
    </row>
    <row r="15" spans="1:11" ht="26.25" thickBot="1" x14ac:dyDescent="0.3">
      <c r="A15" s="10" t="s">
        <v>27</v>
      </c>
      <c r="B15" s="40" t="s">
        <v>28</v>
      </c>
      <c r="C15" s="43">
        <f>1-C8</f>
        <v>1</v>
      </c>
      <c r="D15" s="31">
        <f>-(D8+D21)</f>
        <v>0</v>
      </c>
      <c r="E15" s="9"/>
      <c r="F15" s="31">
        <f>D15*F3</f>
        <v>0</v>
      </c>
    </row>
    <row r="16" spans="1:11" ht="15.75" thickBot="1" x14ac:dyDescent="0.3">
      <c r="A16" s="61" t="s">
        <v>1</v>
      </c>
      <c r="B16" s="62"/>
      <c r="C16" s="23">
        <f>C13+C14+(D15/D3)</f>
        <v>5.5555555533333335E-2</v>
      </c>
      <c r="D16" s="24">
        <f>D13+D14+D15</f>
        <v>55.555555533333333</v>
      </c>
      <c r="E16" s="9"/>
      <c r="F16" s="12">
        <f>F13+F14+F15</f>
        <v>1333.3333328000001</v>
      </c>
      <c r="I16" s="8"/>
      <c r="K16" s="58"/>
    </row>
    <row r="17" spans="1:9" ht="15.75" thickBot="1" x14ac:dyDescent="0.3">
      <c r="E17" s="4"/>
      <c r="F17" s="1"/>
      <c r="I17" s="8"/>
    </row>
    <row r="18" spans="1:9" ht="15.75" thickBot="1" x14ac:dyDescent="0.3">
      <c r="A18" s="73" t="s">
        <v>18</v>
      </c>
      <c r="B18" s="74"/>
      <c r="C18" s="74"/>
      <c r="D18" s="75"/>
      <c r="F18" s="1"/>
    </row>
    <row r="19" spans="1:9" ht="15.75" thickBot="1" x14ac:dyDescent="0.3">
      <c r="A19" s="32" t="s">
        <v>19</v>
      </c>
      <c r="B19" s="50" t="s">
        <v>20</v>
      </c>
      <c r="C19" s="51" t="s">
        <v>2</v>
      </c>
      <c r="D19" s="33" t="s">
        <v>0</v>
      </c>
      <c r="F19" s="53" t="s">
        <v>0</v>
      </c>
    </row>
    <row r="20" spans="1:9" x14ac:dyDescent="0.25">
      <c r="A20" s="34" t="s">
        <v>12</v>
      </c>
      <c r="B20" s="44" t="s">
        <v>21</v>
      </c>
      <c r="C20" s="45"/>
      <c r="D20" s="35">
        <f>C20*D3</f>
        <v>0</v>
      </c>
      <c r="F20" s="36">
        <f>D20*F3</f>
        <v>0</v>
      </c>
    </row>
    <row r="21" spans="1:9" ht="15.75" hidden="1" thickBot="1" x14ac:dyDescent="0.3">
      <c r="A21" s="10" t="s">
        <v>24</v>
      </c>
      <c r="B21" s="40" t="s">
        <v>25</v>
      </c>
      <c r="C21" s="43">
        <f>C8</f>
        <v>0</v>
      </c>
      <c r="D21" s="31">
        <f>-D20*(1/3)*(C21)</f>
        <v>0</v>
      </c>
      <c r="F21" s="31">
        <f>D21*F3</f>
        <v>0</v>
      </c>
      <c r="H21" s="57"/>
    </row>
    <row r="22" spans="1:9" ht="15.75" thickBot="1" x14ac:dyDescent="0.3">
      <c r="A22" s="61" t="s">
        <v>1</v>
      </c>
      <c r="B22" s="62"/>
      <c r="C22" s="23">
        <f>C20+(D21/D3)</f>
        <v>0</v>
      </c>
      <c r="D22" s="24">
        <f>D20+D21</f>
        <v>0</v>
      </c>
      <c r="F22" s="12">
        <f>F20+F21</f>
        <v>0</v>
      </c>
    </row>
    <row r="23" spans="1:9" ht="15.75" thickBot="1" x14ac:dyDescent="0.3">
      <c r="C23" s="6"/>
    </row>
    <row r="24" spans="1:9" ht="15.75" thickBot="1" x14ac:dyDescent="0.3">
      <c r="A24" s="63" t="s">
        <v>29</v>
      </c>
      <c r="B24" s="64"/>
      <c r="C24" s="51">
        <f>C22+C16+C9</f>
        <v>6.9444444422222223E-2</v>
      </c>
      <c r="D24" s="18">
        <f>D22+D16+D9</f>
        <v>69.444444422222219</v>
      </c>
      <c r="F24" s="18">
        <f>F22+F16+F9</f>
        <v>1666.6666661333334</v>
      </c>
      <c r="H24" s="6"/>
    </row>
  </sheetData>
  <mergeCells count="10">
    <mergeCell ref="A16:B16"/>
    <mergeCell ref="A18:D18"/>
    <mergeCell ref="A22:B22"/>
    <mergeCell ref="A24:B24"/>
    <mergeCell ref="A1:D1"/>
    <mergeCell ref="F1:F2"/>
    <mergeCell ref="B2:C2"/>
    <mergeCell ref="A5:D5"/>
    <mergeCell ref="A9:B9"/>
    <mergeCell ref="A11:D11"/>
  </mergeCells>
  <hyperlinks>
    <hyperlink ref="B7" location="Férias!A1" display="Adicional de Férias" xr:uid="{BFB9A59A-4AD2-449A-9908-BF292FE0B5BD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25E9-AEC4-4EB2-852E-01683232CFC8}">
  <dimension ref="A1:K24"/>
  <sheetViews>
    <sheetView zoomScale="120" zoomScaleNormal="120" workbookViewId="0">
      <selection activeCell="H24" sqref="H24"/>
    </sheetView>
  </sheetViews>
  <sheetFormatPr defaultRowHeight="15" x14ac:dyDescent="0.25"/>
  <cols>
    <col min="1" max="1" width="8.5703125" customWidth="1"/>
    <col min="2" max="2" width="35.7109375" bestFit="1" customWidth="1"/>
    <col min="3" max="3" width="10" customWidth="1"/>
    <col min="4" max="4" width="10.85546875" customWidth="1"/>
    <col min="6" max="6" width="17" customWidth="1"/>
    <col min="7" max="7" width="12.140625" bestFit="1" customWidth="1"/>
    <col min="8" max="8" width="20.7109375" bestFit="1" customWidth="1"/>
    <col min="9" max="9" width="13.42578125" customWidth="1"/>
    <col min="11" max="11" width="16.5703125" customWidth="1"/>
  </cols>
  <sheetData>
    <row r="1" spans="1:11" ht="15.75" thickBot="1" x14ac:dyDescent="0.3">
      <c r="A1" s="65" t="s">
        <v>15</v>
      </c>
      <c r="B1" s="66"/>
      <c r="C1" s="66"/>
      <c r="D1" s="67"/>
      <c r="F1" s="59" t="s">
        <v>31</v>
      </c>
    </row>
    <row r="2" spans="1:11" ht="15.75" thickBot="1" x14ac:dyDescent="0.3">
      <c r="A2" s="5">
        <v>1</v>
      </c>
      <c r="B2" s="71" t="s">
        <v>16</v>
      </c>
      <c r="C2" s="72"/>
      <c r="D2" s="13" t="s">
        <v>0</v>
      </c>
      <c r="F2" s="60"/>
    </row>
    <row r="3" spans="1:11" ht="15.75" thickBot="1" x14ac:dyDescent="0.3">
      <c r="A3" s="14" t="s">
        <v>12</v>
      </c>
      <c r="B3" s="15" t="s">
        <v>17</v>
      </c>
      <c r="C3" s="16">
        <v>220</v>
      </c>
      <c r="D3" s="17">
        <v>1000</v>
      </c>
      <c r="F3" s="56">
        <v>36</v>
      </c>
      <c r="H3" t="s">
        <v>32</v>
      </c>
    </row>
    <row r="4" spans="1:11" ht="15.75" thickBot="1" x14ac:dyDescent="0.3"/>
    <row r="5" spans="1:11" ht="15.75" thickBot="1" x14ac:dyDescent="0.3">
      <c r="A5" s="68" t="s">
        <v>9</v>
      </c>
      <c r="B5" s="69"/>
      <c r="C5" s="69"/>
      <c r="D5" s="70"/>
      <c r="F5" s="55" t="s">
        <v>30</v>
      </c>
    </row>
    <row r="6" spans="1:11" ht="15.75" thickBot="1" x14ac:dyDescent="0.3">
      <c r="A6" s="27" t="s">
        <v>10</v>
      </c>
      <c r="B6" s="52" t="s">
        <v>11</v>
      </c>
      <c r="C6" s="11" t="s">
        <v>2</v>
      </c>
      <c r="D6" s="22" t="s">
        <v>0</v>
      </c>
      <c r="F6" s="54" t="s">
        <v>0</v>
      </c>
    </row>
    <row r="7" spans="1:11" x14ac:dyDescent="0.25">
      <c r="A7" s="28" t="s">
        <v>13</v>
      </c>
      <c r="B7" s="46" t="s">
        <v>14</v>
      </c>
      <c r="C7" s="48">
        <f>IF(F3&gt;60,(1/F3/3)*5,IF(F3&gt;48,(1/F3/3)*4,IF(F3&gt;36,(1/F3/3)*3,IF(F3&gt;24,(1/F3/3)*2,IF(F3&gt;12,(1/F3/3)*1,0)))))</f>
        <v>1.8518518518518517E-2</v>
      </c>
      <c r="D7" s="29">
        <f>D3*C7</f>
        <v>18.518518518518519</v>
      </c>
      <c r="F7" s="36">
        <f>D7*F3</f>
        <v>666.66666666666674</v>
      </c>
      <c r="H7" s="3"/>
    </row>
    <row r="8" spans="1:11" ht="15.75" hidden="1" thickBot="1" x14ac:dyDescent="0.3">
      <c r="A8" s="30" t="s">
        <v>23</v>
      </c>
      <c r="B8" s="47" t="s">
        <v>26</v>
      </c>
      <c r="C8" s="49">
        <v>0</v>
      </c>
      <c r="D8" s="31">
        <f>-D7*(1/3)*(C8)</f>
        <v>0</v>
      </c>
      <c r="F8" s="31">
        <f>D8*F3</f>
        <v>0</v>
      </c>
      <c r="H8" s="2"/>
    </row>
    <row r="9" spans="1:11" ht="15.75" thickBot="1" x14ac:dyDescent="0.3">
      <c r="A9" s="61" t="s">
        <v>1</v>
      </c>
      <c r="B9" s="62"/>
      <c r="C9" s="23">
        <f>C7+(D8/D3)</f>
        <v>1.8518518518518517E-2</v>
      </c>
      <c r="D9" s="24">
        <f>D7+D8</f>
        <v>18.518518518518519</v>
      </c>
      <c r="F9" s="12">
        <f>F7+F8</f>
        <v>666.66666666666674</v>
      </c>
    </row>
    <row r="10" spans="1:11" ht="15.75" thickBot="1" x14ac:dyDescent="0.3">
      <c r="H10" s="3"/>
    </row>
    <row r="11" spans="1:11" ht="15.75" thickBot="1" x14ac:dyDescent="0.3">
      <c r="A11" s="73" t="s">
        <v>22</v>
      </c>
      <c r="B11" s="74"/>
      <c r="C11" s="74"/>
      <c r="D11" s="75"/>
    </row>
    <row r="12" spans="1:11" ht="15.75" thickBot="1" x14ac:dyDescent="0.3">
      <c r="A12" s="19" t="s">
        <v>3</v>
      </c>
      <c r="B12" s="20" t="s">
        <v>4</v>
      </c>
      <c r="C12" s="21" t="s">
        <v>2</v>
      </c>
      <c r="D12" s="22" t="s">
        <v>0</v>
      </c>
      <c r="E12" s="7"/>
      <c r="F12" s="54" t="s">
        <v>0</v>
      </c>
    </row>
    <row r="13" spans="1:11" x14ac:dyDescent="0.25">
      <c r="A13" s="25" t="s">
        <v>5</v>
      </c>
      <c r="B13" s="38" t="s">
        <v>7</v>
      </c>
      <c r="C13" s="41">
        <f>IF(F3&gt;60,(D3/12*(F3-60))/F3/D3,IF(F3&gt;48,(D3/12*(F3-48))/F3/D3,IF(F3&gt;36,(D3/12*(F3-36))/F3/D3,IF(F3&gt;24,(D3/12*(F3-24))/F3/D3,IF(F3&gt;12,((D3/12*(F3-12))/F3/D3),1/12)))))</f>
        <v>2.777777777777778E-2</v>
      </c>
      <c r="D13" s="36">
        <f>C13*D3</f>
        <v>27.777777777777779</v>
      </c>
      <c r="F13" s="36">
        <f>D13*F3</f>
        <v>1000</v>
      </c>
    </row>
    <row r="14" spans="1:11" x14ac:dyDescent="0.25">
      <c r="A14" s="26" t="s">
        <v>6</v>
      </c>
      <c r="B14" s="39" t="s">
        <v>8</v>
      </c>
      <c r="C14" s="42">
        <f>C13/3</f>
        <v>9.2592592592592605E-3</v>
      </c>
      <c r="D14" s="37">
        <f>C14*D3</f>
        <v>9.2592592592592613</v>
      </c>
      <c r="F14" s="37">
        <f>D14*F3</f>
        <v>333.33333333333343</v>
      </c>
    </row>
    <row r="15" spans="1:11" ht="26.25" thickBot="1" x14ac:dyDescent="0.3">
      <c r="A15" s="10" t="s">
        <v>27</v>
      </c>
      <c r="B15" s="40" t="s">
        <v>28</v>
      </c>
      <c r="C15" s="43">
        <f>1-C8</f>
        <v>1</v>
      </c>
      <c r="D15" s="31">
        <f>-(D8+D21)</f>
        <v>0</v>
      </c>
      <c r="E15" s="9"/>
      <c r="F15" s="31">
        <f>D15*F3</f>
        <v>0</v>
      </c>
    </row>
    <row r="16" spans="1:11" ht="15.75" thickBot="1" x14ac:dyDescent="0.3">
      <c r="A16" s="61" t="s">
        <v>1</v>
      </c>
      <c r="B16" s="62"/>
      <c r="C16" s="23">
        <f>C13+C14+(D15/D3)</f>
        <v>3.7037037037037042E-2</v>
      </c>
      <c r="D16" s="24">
        <f>D13+D14+D15</f>
        <v>37.037037037037038</v>
      </c>
      <c r="E16" s="9"/>
      <c r="F16" s="12">
        <f>F13+F14+F15</f>
        <v>1333.3333333333335</v>
      </c>
      <c r="I16" s="8"/>
      <c r="K16" s="58"/>
    </row>
    <row r="17" spans="1:9" ht="15.75" thickBot="1" x14ac:dyDescent="0.3">
      <c r="E17" s="4"/>
      <c r="F17" s="1"/>
      <c r="I17" s="8"/>
    </row>
    <row r="18" spans="1:9" ht="15.75" thickBot="1" x14ac:dyDescent="0.3">
      <c r="A18" s="73" t="s">
        <v>18</v>
      </c>
      <c r="B18" s="74"/>
      <c r="C18" s="74"/>
      <c r="D18" s="75"/>
      <c r="F18" s="1"/>
    </row>
    <row r="19" spans="1:9" ht="15.75" thickBot="1" x14ac:dyDescent="0.3">
      <c r="A19" s="32" t="s">
        <v>19</v>
      </c>
      <c r="B19" s="50" t="s">
        <v>20</v>
      </c>
      <c r="C19" s="51" t="s">
        <v>2</v>
      </c>
      <c r="D19" s="33" t="s">
        <v>0</v>
      </c>
      <c r="F19" s="53" t="s">
        <v>0</v>
      </c>
    </row>
    <row r="20" spans="1:9" x14ac:dyDescent="0.25">
      <c r="A20" s="34" t="s">
        <v>12</v>
      </c>
      <c r="B20" s="44" t="s">
        <v>21</v>
      </c>
      <c r="C20" s="45">
        <f>IF(F3&gt;60,5/F3,IF(F3&gt;48,4/F3,IF(F3&gt;36,3/F3,IF(F3&gt;24,2/F3,IF(F3&gt;12,1/F3,0)))))</f>
        <v>5.5555555555555552E-2</v>
      </c>
      <c r="D20" s="35">
        <f>C20*D3</f>
        <v>55.55555555555555</v>
      </c>
      <c r="F20" s="36">
        <f>D20*F3</f>
        <v>1999.9999999999998</v>
      </c>
    </row>
    <row r="21" spans="1:9" ht="15.75" hidden="1" thickBot="1" x14ac:dyDescent="0.3">
      <c r="A21" s="10" t="s">
        <v>24</v>
      </c>
      <c r="B21" s="40" t="s">
        <v>25</v>
      </c>
      <c r="C21" s="43">
        <f>C8</f>
        <v>0</v>
      </c>
      <c r="D21" s="31">
        <f>-D20*(1/3)*(C21)</f>
        <v>0</v>
      </c>
      <c r="F21" s="31">
        <f>D21*F3</f>
        <v>0</v>
      </c>
      <c r="H21" s="57"/>
    </row>
    <row r="22" spans="1:9" ht="15.75" thickBot="1" x14ac:dyDescent="0.3">
      <c r="A22" s="61" t="s">
        <v>1</v>
      </c>
      <c r="B22" s="62"/>
      <c r="C22" s="23">
        <f>C20+(D21/D3)</f>
        <v>5.5555555555555552E-2</v>
      </c>
      <c r="D22" s="24">
        <f>D20+D21</f>
        <v>55.55555555555555</v>
      </c>
      <c r="F22" s="12">
        <f>F20+F21</f>
        <v>1999.9999999999998</v>
      </c>
    </row>
    <row r="23" spans="1:9" ht="15.75" thickBot="1" x14ac:dyDescent="0.3">
      <c r="C23" s="6"/>
    </row>
    <row r="24" spans="1:9" ht="15.75" thickBot="1" x14ac:dyDescent="0.3">
      <c r="A24" s="63" t="s">
        <v>29</v>
      </c>
      <c r="B24" s="64"/>
      <c r="C24" s="51">
        <f>C22+C16+C9</f>
        <v>0.1111111111111111</v>
      </c>
      <c r="D24" s="18">
        <f>D22+D16+D9</f>
        <v>111.1111111111111</v>
      </c>
      <c r="F24" s="18">
        <f>F22+F16+F9</f>
        <v>4000</v>
      </c>
    </row>
  </sheetData>
  <mergeCells count="10">
    <mergeCell ref="A16:B16"/>
    <mergeCell ref="A18:D18"/>
    <mergeCell ref="A22:B22"/>
    <mergeCell ref="A24:B24"/>
    <mergeCell ref="A1:D1"/>
    <mergeCell ref="F1:F2"/>
    <mergeCell ref="B2:C2"/>
    <mergeCell ref="A5:D5"/>
    <mergeCell ref="A9:B9"/>
    <mergeCell ref="A11:D11"/>
  </mergeCells>
  <hyperlinks>
    <hyperlink ref="B7" location="Férias!A1" display="Adicional de Férias" xr:uid="{EAAB375A-EBD5-485D-82D2-2B1644BA9790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57DA-A775-457E-A427-97BE2FE769DC}">
  <dimension ref="A1:K24"/>
  <sheetViews>
    <sheetView zoomScale="120" zoomScaleNormal="120" workbookViewId="0">
      <selection activeCell="H17" sqref="H17"/>
    </sheetView>
  </sheetViews>
  <sheetFormatPr defaultRowHeight="15" x14ac:dyDescent="0.25"/>
  <cols>
    <col min="1" max="1" width="8.5703125" customWidth="1"/>
    <col min="2" max="2" width="35.7109375" bestFit="1" customWidth="1"/>
    <col min="3" max="3" width="10" customWidth="1"/>
    <col min="4" max="4" width="10.85546875" customWidth="1"/>
    <col min="6" max="6" width="17" customWidth="1"/>
    <col min="7" max="7" width="12.140625" bestFit="1" customWidth="1"/>
    <col min="8" max="8" width="16.28515625" bestFit="1" customWidth="1"/>
    <col min="9" max="9" width="13.42578125" customWidth="1"/>
    <col min="11" max="11" width="16.5703125" customWidth="1"/>
  </cols>
  <sheetData>
    <row r="1" spans="1:11" ht="15.75" thickBot="1" x14ac:dyDescent="0.3">
      <c r="A1" s="65" t="s">
        <v>15</v>
      </c>
      <c r="B1" s="66"/>
      <c r="C1" s="66"/>
      <c r="D1" s="67"/>
      <c r="F1" s="59" t="s">
        <v>31</v>
      </c>
    </row>
    <row r="2" spans="1:11" ht="15.75" thickBot="1" x14ac:dyDescent="0.3">
      <c r="A2" s="5">
        <v>1</v>
      </c>
      <c r="B2" s="71" t="s">
        <v>16</v>
      </c>
      <c r="C2" s="72"/>
      <c r="D2" s="13" t="s">
        <v>0</v>
      </c>
      <c r="F2" s="60"/>
    </row>
    <row r="3" spans="1:11" ht="15.75" thickBot="1" x14ac:dyDescent="0.3">
      <c r="A3" s="14" t="s">
        <v>12</v>
      </c>
      <c r="B3" s="15" t="s">
        <v>17</v>
      </c>
      <c r="C3" s="16">
        <v>220</v>
      </c>
      <c r="D3" s="17">
        <v>1000</v>
      </c>
      <c r="F3" s="56">
        <v>36</v>
      </c>
      <c r="H3" t="s">
        <v>33</v>
      </c>
    </row>
    <row r="4" spans="1:11" ht="15.75" thickBot="1" x14ac:dyDescent="0.3"/>
    <row r="5" spans="1:11" ht="15.75" thickBot="1" x14ac:dyDescent="0.3">
      <c r="A5" s="68" t="s">
        <v>9</v>
      </c>
      <c r="B5" s="69"/>
      <c r="C5" s="69"/>
      <c r="D5" s="70"/>
      <c r="F5" s="55" t="s">
        <v>30</v>
      </c>
    </row>
    <row r="6" spans="1:11" ht="15.75" thickBot="1" x14ac:dyDescent="0.3">
      <c r="A6" s="27" t="s">
        <v>10</v>
      </c>
      <c r="B6" s="52" t="s">
        <v>11</v>
      </c>
      <c r="C6" s="11" t="s">
        <v>2</v>
      </c>
      <c r="D6" s="22" t="s">
        <v>0</v>
      </c>
      <c r="F6" s="54" t="s">
        <v>0</v>
      </c>
    </row>
    <row r="7" spans="1:11" x14ac:dyDescent="0.25">
      <c r="A7" s="28" t="s">
        <v>13</v>
      </c>
      <c r="B7" s="46" t="s">
        <v>14</v>
      </c>
      <c r="C7" s="48">
        <f>IF(F3&gt;60,(1/F3/3)*5,IF(F3&gt;48,(1/F3/3)*4,IF(F3&gt;36,(1/F3/3)*3,IF(F3&gt;24,(1/F3/6)*2,IF(F3&gt;12,(1/F3/3)*1,0)))))</f>
        <v>9.2592592592592587E-3</v>
      </c>
      <c r="D7" s="29">
        <f>D3*C7</f>
        <v>9.2592592592592595</v>
      </c>
      <c r="F7" s="36">
        <f>D7*F3</f>
        <v>333.33333333333337</v>
      </c>
      <c r="H7" s="3"/>
    </row>
    <row r="8" spans="1:11" ht="15.75" hidden="1" thickBot="1" x14ac:dyDescent="0.3">
      <c r="A8" s="30" t="s">
        <v>23</v>
      </c>
      <c r="B8" s="47" t="s">
        <v>26</v>
      </c>
      <c r="C8" s="49">
        <v>0</v>
      </c>
      <c r="D8" s="31">
        <f>-D7*(1/3)*(C8)</f>
        <v>0</v>
      </c>
      <c r="F8" s="31">
        <f>D8*F3</f>
        <v>0</v>
      </c>
      <c r="H8" s="2"/>
    </row>
    <row r="9" spans="1:11" ht="15.75" thickBot="1" x14ac:dyDescent="0.3">
      <c r="A9" s="61" t="s">
        <v>1</v>
      </c>
      <c r="B9" s="62"/>
      <c r="C9" s="23">
        <f>C7+(D8/D3)</f>
        <v>9.2592592592592587E-3</v>
      </c>
      <c r="D9" s="24">
        <f>D7+D8</f>
        <v>9.2592592592592595</v>
      </c>
      <c r="F9" s="12">
        <f>F7+F8</f>
        <v>333.33333333333337</v>
      </c>
    </row>
    <row r="10" spans="1:11" ht="15.75" thickBot="1" x14ac:dyDescent="0.3">
      <c r="H10" s="3"/>
    </row>
    <row r="11" spans="1:11" ht="15.75" thickBot="1" x14ac:dyDescent="0.3">
      <c r="A11" s="73" t="s">
        <v>22</v>
      </c>
      <c r="B11" s="74"/>
      <c r="C11" s="74"/>
      <c r="D11" s="75"/>
    </row>
    <row r="12" spans="1:11" ht="15.75" thickBot="1" x14ac:dyDescent="0.3">
      <c r="A12" s="19" t="s">
        <v>3</v>
      </c>
      <c r="B12" s="20" t="s">
        <v>4</v>
      </c>
      <c r="C12" s="21" t="s">
        <v>2</v>
      </c>
      <c r="D12" s="22" t="s">
        <v>0</v>
      </c>
      <c r="E12" s="7"/>
      <c r="F12" s="54" t="s">
        <v>0</v>
      </c>
    </row>
    <row r="13" spans="1:11" x14ac:dyDescent="0.25">
      <c r="A13" s="25" t="s">
        <v>5</v>
      </c>
      <c r="B13" s="38" t="s">
        <v>7</v>
      </c>
      <c r="C13" s="41">
        <f>IF(F3&gt;60,(D3/12*(F3-60))/F3/D3,IF(F3&gt;48,(D3/12*(F3-48))/F3/D3,IF(F3&gt;36,(D3/12*(F3-36))/F3/D3,IF(F3&gt;24,(D3/12*(F3-12))/F3/D3,IF(F3&gt;12,((D3/12*(F3-12))/F3/D3),1/12)))))</f>
        <v>5.5555555555555559E-2</v>
      </c>
      <c r="D13" s="36">
        <f>C13*D3</f>
        <v>55.555555555555557</v>
      </c>
      <c r="F13" s="36">
        <f>D13*F3</f>
        <v>2000</v>
      </c>
    </row>
    <row r="14" spans="1:11" x14ac:dyDescent="0.25">
      <c r="A14" s="26" t="s">
        <v>6</v>
      </c>
      <c r="B14" s="39" t="s">
        <v>8</v>
      </c>
      <c r="C14" s="42">
        <f>C13/3</f>
        <v>1.8518518518518521E-2</v>
      </c>
      <c r="D14" s="37">
        <f>C14*D3</f>
        <v>18.518518518518523</v>
      </c>
      <c r="F14" s="37">
        <f>D14*F3</f>
        <v>666.66666666666686</v>
      </c>
    </row>
    <row r="15" spans="1:11" ht="26.25" thickBot="1" x14ac:dyDescent="0.3">
      <c r="A15" s="10" t="s">
        <v>27</v>
      </c>
      <c r="B15" s="40" t="s">
        <v>28</v>
      </c>
      <c r="C15" s="43">
        <f>1-C8</f>
        <v>1</v>
      </c>
      <c r="D15" s="31">
        <f>-(D8+D21)</f>
        <v>0</v>
      </c>
      <c r="E15" s="9"/>
      <c r="F15" s="31">
        <f>D15*F3</f>
        <v>0</v>
      </c>
    </row>
    <row r="16" spans="1:11" ht="15.75" thickBot="1" x14ac:dyDescent="0.3">
      <c r="A16" s="61" t="s">
        <v>1</v>
      </c>
      <c r="B16" s="62"/>
      <c r="C16" s="23">
        <f>C13+C14+(D15/D3)</f>
        <v>7.4074074074074084E-2</v>
      </c>
      <c r="D16" s="24">
        <f>D13+D14+D15</f>
        <v>74.074074074074076</v>
      </c>
      <c r="E16" s="9"/>
      <c r="F16" s="12">
        <f>F13+F14+F15</f>
        <v>2666.666666666667</v>
      </c>
      <c r="I16" s="8"/>
      <c r="K16" s="58"/>
    </row>
    <row r="17" spans="1:9" ht="15.75" thickBot="1" x14ac:dyDescent="0.3">
      <c r="E17" s="4"/>
      <c r="F17" s="1"/>
      <c r="I17" s="8"/>
    </row>
    <row r="18" spans="1:9" ht="15.75" thickBot="1" x14ac:dyDescent="0.3">
      <c r="A18" s="73" t="s">
        <v>18</v>
      </c>
      <c r="B18" s="74"/>
      <c r="C18" s="74"/>
      <c r="D18" s="75"/>
      <c r="F18" s="1"/>
    </row>
    <row r="19" spans="1:9" ht="15.75" thickBot="1" x14ac:dyDescent="0.3">
      <c r="A19" s="32" t="s">
        <v>19</v>
      </c>
      <c r="B19" s="50" t="s">
        <v>20</v>
      </c>
      <c r="C19" s="51" t="s">
        <v>2</v>
      </c>
      <c r="D19" s="33" t="s">
        <v>0</v>
      </c>
      <c r="F19" s="53" t="s">
        <v>0</v>
      </c>
    </row>
    <row r="20" spans="1:9" x14ac:dyDescent="0.25">
      <c r="A20" s="34" t="s">
        <v>12</v>
      </c>
      <c r="B20" s="44" t="s">
        <v>21</v>
      </c>
      <c r="C20" s="45"/>
      <c r="D20" s="35">
        <f>C20*D3</f>
        <v>0</v>
      </c>
      <c r="F20" s="36">
        <f>D20*F3</f>
        <v>0</v>
      </c>
    </row>
    <row r="21" spans="1:9" ht="15.75" hidden="1" thickBot="1" x14ac:dyDescent="0.3">
      <c r="A21" s="10" t="s">
        <v>24</v>
      </c>
      <c r="B21" s="40" t="s">
        <v>25</v>
      </c>
      <c r="C21" s="43">
        <f>C8</f>
        <v>0</v>
      </c>
      <c r="D21" s="31">
        <f>-D20*(1/3)*(C21)</f>
        <v>0</v>
      </c>
      <c r="F21" s="31">
        <f>D21*F3</f>
        <v>0</v>
      </c>
      <c r="H21" s="57"/>
    </row>
    <row r="22" spans="1:9" ht="15.75" thickBot="1" x14ac:dyDescent="0.3">
      <c r="A22" s="61" t="s">
        <v>1</v>
      </c>
      <c r="B22" s="62"/>
      <c r="C22" s="23">
        <f>C20+(D21/D3)</f>
        <v>0</v>
      </c>
      <c r="D22" s="24">
        <f>D20+D21</f>
        <v>0</v>
      </c>
      <c r="F22" s="12">
        <f>F20+F21</f>
        <v>0</v>
      </c>
    </row>
    <row r="23" spans="1:9" ht="15.75" thickBot="1" x14ac:dyDescent="0.3">
      <c r="C23" s="6"/>
    </row>
    <row r="24" spans="1:9" ht="15.75" thickBot="1" x14ac:dyDescent="0.3">
      <c r="A24" s="63" t="s">
        <v>29</v>
      </c>
      <c r="B24" s="64"/>
      <c r="C24" s="51">
        <f>C22+C16+C9</f>
        <v>8.3333333333333343E-2</v>
      </c>
      <c r="D24" s="18">
        <f>D22+D16+D9</f>
        <v>83.333333333333343</v>
      </c>
      <c r="F24" s="18">
        <f>F22+F16+F9</f>
        <v>3000.0000000000005</v>
      </c>
    </row>
  </sheetData>
  <mergeCells count="10">
    <mergeCell ref="A16:B16"/>
    <mergeCell ref="A18:D18"/>
    <mergeCell ref="A22:B22"/>
    <mergeCell ref="A24:B24"/>
    <mergeCell ref="A1:D1"/>
    <mergeCell ref="F1:F2"/>
    <mergeCell ref="B2:C2"/>
    <mergeCell ref="A5:D5"/>
    <mergeCell ref="A9:B9"/>
    <mergeCell ref="A11:D11"/>
  </mergeCells>
  <hyperlinks>
    <hyperlink ref="B7" location="Férias!A1" display="Adicional de Férias" xr:uid="{95A03464-879B-491B-B8CC-C0CB06B3F6DF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28FF-8497-4807-AB5C-81FD7731636D}">
  <dimension ref="A1:K24"/>
  <sheetViews>
    <sheetView zoomScale="120" zoomScaleNormal="120" workbookViewId="0">
      <selection activeCell="H17" sqref="H17"/>
    </sheetView>
  </sheetViews>
  <sheetFormatPr defaultRowHeight="15" x14ac:dyDescent="0.25"/>
  <cols>
    <col min="1" max="1" width="8.5703125" customWidth="1"/>
    <col min="2" max="2" width="35.7109375" bestFit="1" customWidth="1"/>
    <col min="3" max="3" width="10" customWidth="1"/>
    <col min="4" max="4" width="10.85546875" customWidth="1"/>
    <col min="6" max="6" width="17" customWidth="1"/>
    <col min="7" max="7" width="12.140625" bestFit="1" customWidth="1"/>
    <col min="8" max="8" width="16.28515625" bestFit="1" customWidth="1"/>
    <col min="9" max="9" width="13.42578125" customWidth="1"/>
    <col min="11" max="11" width="16.5703125" customWidth="1"/>
  </cols>
  <sheetData>
    <row r="1" spans="1:11" ht="15.75" thickBot="1" x14ac:dyDescent="0.3">
      <c r="A1" s="65" t="s">
        <v>15</v>
      </c>
      <c r="B1" s="66"/>
      <c r="C1" s="66"/>
      <c r="D1" s="67"/>
      <c r="F1" s="59" t="s">
        <v>31</v>
      </c>
    </row>
    <row r="2" spans="1:11" ht="15.75" thickBot="1" x14ac:dyDescent="0.3">
      <c r="A2" s="5">
        <v>1</v>
      </c>
      <c r="B2" s="71" t="s">
        <v>16</v>
      </c>
      <c r="C2" s="72"/>
      <c r="D2" s="13" t="s">
        <v>0</v>
      </c>
      <c r="F2" s="60"/>
    </row>
    <row r="3" spans="1:11" ht="15.75" thickBot="1" x14ac:dyDescent="0.3">
      <c r="A3" s="14" t="s">
        <v>12</v>
      </c>
      <c r="B3" s="15" t="s">
        <v>17</v>
      </c>
      <c r="C3" s="16">
        <v>220</v>
      </c>
      <c r="D3" s="17">
        <v>1000</v>
      </c>
      <c r="F3" s="56">
        <v>36</v>
      </c>
      <c r="H3" t="s">
        <v>33</v>
      </c>
    </row>
    <row r="4" spans="1:11" ht="15.75" thickBot="1" x14ac:dyDescent="0.3"/>
    <row r="5" spans="1:11" ht="15.75" thickBot="1" x14ac:dyDescent="0.3">
      <c r="A5" s="68" t="s">
        <v>9</v>
      </c>
      <c r="B5" s="69"/>
      <c r="C5" s="69"/>
      <c r="D5" s="70"/>
      <c r="F5" s="55" t="s">
        <v>30</v>
      </c>
    </row>
    <row r="6" spans="1:11" ht="15.75" thickBot="1" x14ac:dyDescent="0.3">
      <c r="A6" s="27" t="s">
        <v>10</v>
      </c>
      <c r="B6" s="52" t="s">
        <v>11</v>
      </c>
      <c r="C6" s="11" t="s">
        <v>2</v>
      </c>
      <c r="D6" s="22" t="s">
        <v>0</v>
      </c>
      <c r="F6" s="54" t="s">
        <v>0</v>
      </c>
    </row>
    <row r="7" spans="1:11" x14ac:dyDescent="0.25">
      <c r="A7" s="28" t="s">
        <v>13</v>
      </c>
      <c r="B7" s="46" t="s">
        <v>14</v>
      </c>
      <c r="C7" s="48">
        <f>IF(F3&gt;60,(1/F3/3)*5,IF(F3&gt;48,(1/F3/3)*4,IF(F3&gt;36,(1/F3/3)*3,IF(F3&gt;24,(1/F3/3)*2,IF(F3&gt;12,(1/F3/3)*1,0)))))</f>
        <v>1.8518518518518517E-2</v>
      </c>
      <c r="D7" s="29">
        <f>D3*C7</f>
        <v>18.518518518518519</v>
      </c>
      <c r="F7" s="36">
        <f>D7*F3</f>
        <v>666.66666666666674</v>
      </c>
      <c r="H7" s="3"/>
    </row>
    <row r="8" spans="1:11" ht="15.75" hidden="1" thickBot="1" x14ac:dyDescent="0.3">
      <c r="A8" s="30" t="s">
        <v>23</v>
      </c>
      <c r="B8" s="47" t="s">
        <v>26</v>
      </c>
      <c r="C8" s="49">
        <v>0</v>
      </c>
      <c r="D8" s="31">
        <f>-D7*(1/3)*(C8)</f>
        <v>0</v>
      </c>
      <c r="F8" s="31">
        <f>D8*F3</f>
        <v>0</v>
      </c>
      <c r="H8" s="2"/>
    </row>
    <row r="9" spans="1:11" ht="15.75" thickBot="1" x14ac:dyDescent="0.3">
      <c r="A9" s="61" t="s">
        <v>1</v>
      </c>
      <c r="B9" s="62"/>
      <c r="C9" s="23">
        <f>C7+(D8/D3)</f>
        <v>1.8518518518518517E-2</v>
      </c>
      <c r="D9" s="24">
        <f>D7+D8</f>
        <v>18.518518518518519</v>
      </c>
      <c r="F9" s="12">
        <f>F7+F8</f>
        <v>666.66666666666674</v>
      </c>
    </row>
    <row r="10" spans="1:11" ht="15.75" thickBot="1" x14ac:dyDescent="0.3">
      <c r="H10" s="3"/>
    </row>
    <row r="11" spans="1:11" ht="15.75" thickBot="1" x14ac:dyDescent="0.3">
      <c r="A11" s="73" t="s">
        <v>22</v>
      </c>
      <c r="B11" s="74"/>
      <c r="C11" s="74"/>
      <c r="D11" s="75"/>
    </row>
    <row r="12" spans="1:11" ht="15.75" thickBot="1" x14ac:dyDescent="0.3">
      <c r="A12" s="19" t="s">
        <v>3</v>
      </c>
      <c r="B12" s="20" t="s">
        <v>4</v>
      </c>
      <c r="C12" s="21" t="s">
        <v>2</v>
      </c>
      <c r="D12" s="22" t="s">
        <v>0</v>
      </c>
      <c r="E12" s="7"/>
      <c r="F12" s="54" t="s">
        <v>0</v>
      </c>
    </row>
    <row r="13" spans="1:11" x14ac:dyDescent="0.25">
      <c r="A13" s="25" t="s">
        <v>5</v>
      </c>
      <c r="B13" s="38" t="s">
        <v>7</v>
      </c>
      <c r="C13" s="41">
        <f>IF(F3&gt;60,(D3/12*(F3-60))/F3/D3,IF(F3&gt;48,(D3/12*(F3-48))/F3/D3,IF(F3&gt;36,(D3/12*(F3-36))/F3/D3,IF(F3&gt;24,(D3/12*(F3-24))/F3/D3,IF(F3&gt;12,((D3/12*(F3-12))/F3/D3),1/12)))))</f>
        <v>2.777777777777778E-2</v>
      </c>
      <c r="D13" s="36">
        <f>C13*D3</f>
        <v>27.777777777777779</v>
      </c>
      <c r="F13" s="36">
        <f>D13*F3</f>
        <v>1000</v>
      </c>
    </row>
    <row r="14" spans="1:11" x14ac:dyDescent="0.25">
      <c r="A14" s="26" t="s">
        <v>6</v>
      </c>
      <c r="B14" s="39" t="s">
        <v>8</v>
      </c>
      <c r="C14" s="42">
        <f>C13/3</f>
        <v>9.2592592592592605E-3</v>
      </c>
      <c r="D14" s="37">
        <f>C14*D3</f>
        <v>9.2592592592592613</v>
      </c>
      <c r="F14" s="37">
        <f>D14*F3</f>
        <v>333.33333333333343</v>
      </c>
    </row>
    <row r="15" spans="1:11" ht="26.25" thickBot="1" x14ac:dyDescent="0.3">
      <c r="A15" s="10" t="s">
        <v>27</v>
      </c>
      <c r="B15" s="40" t="s">
        <v>28</v>
      </c>
      <c r="C15" s="43">
        <f>1-C8</f>
        <v>1</v>
      </c>
      <c r="D15" s="31">
        <f>-(D8+D21)</f>
        <v>0</v>
      </c>
      <c r="E15" s="9"/>
      <c r="F15" s="31">
        <f>D15*F3</f>
        <v>0</v>
      </c>
    </row>
    <row r="16" spans="1:11" ht="15.75" thickBot="1" x14ac:dyDescent="0.3">
      <c r="A16" s="61" t="s">
        <v>1</v>
      </c>
      <c r="B16" s="62"/>
      <c r="C16" s="23">
        <f>C13+C14+(D15/D3)</f>
        <v>3.7037037037037042E-2</v>
      </c>
      <c r="D16" s="24">
        <f>D13+D14+D15</f>
        <v>37.037037037037038</v>
      </c>
      <c r="E16" s="9"/>
      <c r="F16" s="12">
        <f>F13+F14+F15</f>
        <v>1333.3333333333335</v>
      </c>
      <c r="I16" s="8"/>
      <c r="K16" s="58"/>
    </row>
    <row r="17" spans="1:9" ht="15.75" thickBot="1" x14ac:dyDescent="0.3">
      <c r="E17" s="4"/>
      <c r="F17" s="1"/>
      <c r="I17" s="8"/>
    </row>
    <row r="18" spans="1:9" ht="15.75" thickBot="1" x14ac:dyDescent="0.3">
      <c r="A18" s="73" t="s">
        <v>18</v>
      </c>
      <c r="B18" s="74"/>
      <c r="C18" s="74"/>
      <c r="D18" s="75"/>
      <c r="F18" s="1"/>
    </row>
    <row r="19" spans="1:9" ht="15.75" thickBot="1" x14ac:dyDescent="0.3">
      <c r="A19" s="32" t="s">
        <v>19</v>
      </c>
      <c r="B19" s="50" t="s">
        <v>20</v>
      </c>
      <c r="C19" s="51" t="s">
        <v>2</v>
      </c>
      <c r="D19" s="33" t="s">
        <v>0</v>
      </c>
      <c r="F19" s="53" t="s">
        <v>0</v>
      </c>
    </row>
    <row r="20" spans="1:9" x14ac:dyDescent="0.25">
      <c r="A20" s="34" t="s">
        <v>12</v>
      </c>
      <c r="B20" s="44" t="s">
        <v>21</v>
      </c>
      <c r="C20" s="45"/>
      <c r="D20" s="35">
        <f>C20*D3</f>
        <v>0</v>
      </c>
      <c r="F20" s="36">
        <f>D20*F3</f>
        <v>0</v>
      </c>
    </row>
    <row r="21" spans="1:9" ht="15.75" hidden="1" thickBot="1" x14ac:dyDescent="0.3">
      <c r="A21" s="10" t="s">
        <v>24</v>
      </c>
      <c r="B21" s="40" t="s">
        <v>25</v>
      </c>
      <c r="C21" s="43">
        <f>C8</f>
        <v>0</v>
      </c>
      <c r="D21" s="31">
        <f>-D20*(1/3)*(C21)</f>
        <v>0</v>
      </c>
      <c r="F21" s="31">
        <f>D21*F3</f>
        <v>0</v>
      </c>
      <c r="H21" s="57"/>
    </row>
    <row r="22" spans="1:9" ht="15.75" thickBot="1" x14ac:dyDescent="0.3">
      <c r="A22" s="61" t="s">
        <v>1</v>
      </c>
      <c r="B22" s="62"/>
      <c r="C22" s="23">
        <f>C20+(D21/D3)</f>
        <v>0</v>
      </c>
      <c r="D22" s="24">
        <f>D20+D21</f>
        <v>0</v>
      </c>
      <c r="F22" s="12">
        <f>F20+F21</f>
        <v>0</v>
      </c>
    </row>
    <row r="23" spans="1:9" ht="15.75" thickBot="1" x14ac:dyDescent="0.3">
      <c r="C23" s="6"/>
    </row>
    <row r="24" spans="1:9" ht="15.75" thickBot="1" x14ac:dyDescent="0.3">
      <c r="A24" s="63" t="s">
        <v>29</v>
      </c>
      <c r="B24" s="64"/>
      <c r="C24" s="51">
        <f>C22+C16+C9</f>
        <v>5.5555555555555559E-2</v>
      </c>
      <c r="D24" s="18">
        <f>D22+D16+D9</f>
        <v>55.555555555555557</v>
      </c>
      <c r="F24" s="18">
        <f>F22+F16+F9</f>
        <v>2000.0000000000002</v>
      </c>
    </row>
  </sheetData>
  <mergeCells count="10">
    <mergeCell ref="A16:B16"/>
    <mergeCell ref="A18:D18"/>
    <mergeCell ref="A22:B22"/>
    <mergeCell ref="A24:B24"/>
    <mergeCell ref="A1:D1"/>
    <mergeCell ref="F1:F2"/>
    <mergeCell ref="B2:C2"/>
    <mergeCell ref="A5:D5"/>
    <mergeCell ref="A9:B9"/>
    <mergeCell ref="A11:D11"/>
  </mergeCells>
  <hyperlinks>
    <hyperlink ref="B7" location="Férias!A1" display="Adicional de Férias" xr:uid="{22F702EF-7AEA-4D7D-AB63-09DFEE595244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BB50-D3B9-427A-ADFB-27C8A899B7AF}">
  <dimension ref="A1:K24"/>
  <sheetViews>
    <sheetView zoomScale="120" zoomScaleNormal="120" workbookViewId="0">
      <selection activeCell="H23" sqref="H23"/>
    </sheetView>
  </sheetViews>
  <sheetFormatPr defaultRowHeight="15" x14ac:dyDescent="0.25"/>
  <cols>
    <col min="1" max="1" width="8.5703125" customWidth="1"/>
    <col min="2" max="2" width="35.7109375" bestFit="1" customWidth="1"/>
    <col min="3" max="3" width="10" customWidth="1"/>
    <col min="4" max="4" width="10.85546875" customWidth="1"/>
    <col min="6" max="6" width="17" customWidth="1"/>
    <col min="7" max="7" width="12.140625" bestFit="1" customWidth="1"/>
    <col min="8" max="8" width="20.7109375" bestFit="1" customWidth="1"/>
    <col min="9" max="9" width="13.42578125" customWidth="1"/>
    <col min="11" max="11" width="16.5703125" customWidth="1"/>
  </cols>
  <sheetData>
    <row r="1" spans="1:11" ht="15.75" thickBot="1" x14ac:dyDescent="0.3">
      <c r="A1" s="65" t="s">
        <v>15</v>
      </c>
      <c r="B1" s="66"/>
      <c r="C1" s="66"/>
      <c r="D1" s="67"/>
      <c r="F1" s="59" t="s">
        <v>31</v>
      </c>
    </row>
    <row r="2" spans="1:11" ht="15.75" thickBot="1" x14ac:dyDescent="0.3">
      <c r="A2" s="5">
        <v>1</v>
      </c>
      <c r="B2" s="71" t="s">
        <v>16</v>
      </c>
      <c r="C2" s="72"/>
      <c r="D2" s="13" t="s">
        <v>0</v>
      </c>
      <c r="F2" s="60"/>
    </row>
    <row r="3" spans="1:11" ht="15.75" thickBot="1" x14ac:dyDescent="0.3">
      <c r="A3" s="14" t="s">
        <v>12</v>
      </c>
      <c r="B3" s="15" t="s">
        <v>17</v>
      </c>
      <c r="C3" s="16">
        <v>220</v>
      </c>
      <c r="D3" s="17">
        <v>1000</v>
      </c>
      <c r="F3" s="56">
        <v>48</v>
      </c>
      <c r="H3" t="s">
        <v>32</v>
      </c>
    </row>
    <row r="4" spans="1:11" ht="15.75" thickBot="1" x14ac:dyDescent="0.3"/>
    <row r="5" spans="1:11" ht="15.75" thickBot="1" x14ac:dyDescent="0.3">
      <c r="A5" s="68" t="s">
        <v>9</v>
      </c>
      <c r="B5" s="69"/>
      <c r="C5" s="69"/>
      <c r="D5" s="70"/>
      <c r="F5" s="55" t="s">
        <v>30</v>
      </c>
    </row>
    <row r="6" spans="1:11" ht="15.75" thickBot="1" x14ac:dyDescent="0.3">
      <c r="A6" s="27" t="s">
        <v>10</v>
      </c>
      <c r="B6" s="52" t="s">
        <v>11</v>
      </c>
      <c r="C6" s="11" t="s">
        <v>2</v>
      </c>
      <c r="D6" s="22" t="s">
        <v>0</v>
      </c>
      <c r="F6" s="54" t="s">
        <v>0</v>
      </c>
    </row>
    <row r="7" spans="1:11" x14ac:dyDescent="0.25">
      <c r="A7" s="28" t="s">
        <v>13</v>
      </c>
      <c r="B7" s="46" t="s">
        <v>14</v>
      </c>
      <c r="C7" s="48">
        <f>IF(F3&gt;60,(1/F3/3)*5,IF(F3&gt;48,(1/F3/3)*4,IF(F3&gt;36,(1/F3/3)*3,IF(F3&gt;24,(1/F3/3)*2,IF(F3&gt;12,(1/F3/3)*1,0)))))</f>
        <v>2.0833333333333332E-2</v>
      </c>
      <c r="D7" s="29">
        <f>D3*C7</f>
        <v>20.833333333333332</v>
      </c>
      <c r="F7" s="36">
        <f>D7*F3</f>
        <v>1000</v>
      </c>
      <c r="H7" s="3"/>
    </row>
    <row r="8" spans="1:11" ht="15.75" hidden="1" thickBot="1" x14ac:dyDescent="0.3">
      <c r="A8" s="30" t="s">
        <v>23</v>
      </c>
      <c r="B8" s="47" t="s">
        <v>26</v>
      </c>
      <c r="C8" s="49">
        <v>0</v>
      </c>
      <c r="D8" s="31">
        <f>-D7*(1/3)*(C8)</f>
        <v>0</v>
      </c>
      <c r="F8" s="31">
        <f>D8*F3</f>
        <v>0</v>
      </c>
      <c r="H8" s="2"/>
    </row>
    <row r="9" spans="1:11" ht="15.75" thickBot="1" x14ac:dyDescent="0.3">
      <c r="A9" s="61" t="s">
        <v>1</v>
      </c>
      <c r="B9" s="62"/>
      <c r="C9" s="23">
        <f>C7+(D8/D3)</f>
        <v>2.0833333333333332E-2</v>
      </c>
      <c r="D9" s="24">
        <f>D7+D8</f>
        <v>20.833333333333332</v>
      </c>
      <c r="F9" s="12">
        <f>F7+F8</f>
        <v>1000</v>
      </c>
    </row>
    <row r="10" spans="1:11" ht="15.75" thickBot="1" x14ac:dyDescent="0.3">
      <c r="H10" s="3"/>
    </row>
    <row r="11" spans="1:11" ht="15.75" thickBot="1" x14ac:dyDescent="0.3">
      <c r="A11" s="73" t="s">
        <v>22</v>
      </c>
      <c r="B11" s="74"/>
      <c r="C11" s="74"/>
      <c r="D11" s="75"/>
    </row>
    <row r="12" spans="1:11" ht="15.75" thickBot="1" x14ac:dyDescent="0.3">
      <c r="A12" s="19" t="s">
        <v>3</v>
      </c>
      <c r="B12" s="20" t="s">
        <v>4</v>
      </c>
      <c r="C12" s="21" t="s">
        <v>2</v>
      </c>
      <c r="D12" s="22" t="s">
        <v>0</v>
      </c>
      <c r="E12" s="7"/>
      <c r="F12" s="54" t="s">
        <v>0</v>
      </c>
    </row>
    <row r="13" spans="1:11" x14ac:dyDescent="0.25">
      <c r="A13" s="25" t="s">
        <v>5</v>
      </c>
      <c r="B13" s="38" t="s">
        <v>7</v>
      </c>
      <c r="C13" s="41">
        <f>IF(F3&gt;60,(D3/12*(F3-60))/F3/D3,IF(F3&gt;48,(D3/12*(F3-48))/F3/D3,IF(F3&gt;36,(D3/12*(F3-36))/F3/D3,IF(F3&gt;24,(D3/12*(F3-24))/F3/D3,IF(F3&gt;12,((D3/12*(F3-12))/F3/D3),1/12)))))</f>
        <v>2.0833333333333332E-2</v>
      </c>
      <c r="D13" s="36">
        <f>C13*D3</f>
        <v>20.833333333333332</v>
      </c>
      <c r="F13" s="36">
        <f>D13*F3</f>
        <v>1000</v>
      </c>
    </row>
    <row r="14" spans="1:11" x14ac:dyDescent="0.25">
      <c r="A14" s="26" t="s">
        <v>6</v>
      </c>
      <c r="B14" s="39" t="s">
        <v>8</v>
      </c>
      <c r="C14" s="42">
        <f>C13/3</f>
        <v>6.9444444444444441E-3</v>
      </c>
      <c r="D14" s="37">
        <f>C14*D3</f>
        <v>6.9444444444444438</v>
      </c>
      <c r="F14" s="37">
        <f>D14*F3</f>
        <v>333.33333333333331</v>
      </c>
    </row>
    <row r="15" spans="1:11" ht="26.25" thickBot="1" x14ac:dyDescent="0.3">
      <c r="A15" s="10" t="s">
        <v>27</v>
      </c>
      <c r="B15" s="40" t="s">
        <v>28</v>
      </c>
      <c r="C15" s="43">
        <f>1-C8</f>
        <v>1</v>
      </c>
      <c r="D15" s="31">
        <f>-(D8+D21)</f>
        <v>0</v>
      </c>
      <c r="E15" s="9"/>
      <c r="F15" s="31">
        <f>D15*F3</f>
        <v>0</v>
      </c>
    </row>
    <row r="16" spans="1:11" ht="15.75" thickBot="1" x14ac:dyDescent="0.3">
      <c r="A16" s="61" t="s">
        <v>1</v>
      </c>
      <c r="B16" s="62"/>
      <c r="C16" s="23">
        <f>C13+C14+(D15/D3)</f>
        <v>2.7777777777777776E-2</v>
      </c>
      <c r="D16" s="24">
        <f>D13+D14+D15</f>
        <v>27.777777777777775</v>
      </c>
      <c r="E16" s="9"/>
      <c r="F16" s="12">
        <f>F13+F14+F15</f>
        <v>1333.3333333333333</v>
      </c>
      <c r="I16" s="8"/>
      <c r="K16" s="58"/>
    </row>
    <row r="17" spans="1:9" ht="15.75" thickBot="1" x14ac:dyDescent="0.3">
      <c r="E17" s="4"/>
      <c r="F17" s="1"/>
      <c r="I17" s="8"/>
    </row>
    <row r="18" spans="1:9" ht="15.75" thickBot="1" x14ac:dyDescent="0.3">
      <c r="A18" s="73" t="s">
        <v>18</v>
      </c>
      <c r="B18" s="74"/>
      <c r="C18" s="74"/>
      <c r="D18" s="75"/>
      <c r="F18" s="1"/>
    </row>
    <row r="19" spans="1:9" ht="15.75" thickBot="1" x14ac:dyDescent="0.3">
      <c r="A19" s="32" t="s">
        <v>19</v>
      </c>
      <c r="B19" s="50" t="s">
        <v>20</v>
      </c>
      <c r="C19" s="51" t="s">
        <v>2</v>
      </c>
      <c r="D19" s="33" t="s">
        <v>0</v>
      </c>
      <c r="F19" s="53" t="s">
        <v>0</v>
      </c>
    </row>
    <row r="20" spans="1:9" x14ac:dyDescent="0.25">
      <c r="A20" s="34" t="s">
        <v>12</v>
      </c>
      <c r="B20" s="44" t="s">
        <v>21</v>
      </c>
      <c r="C20" s="45">
        <f>IF(F3&gt;60,5/F3,IF(F3&gt;48,4/F3,IF(F3&gt;36,3/F3,IF(F3&gt;24,2/F3,IF(F3&gt;12,1/F3,0)))))</f>
        <v>6.25E-2</v>
      </c>
      <c r="D20" s="35">
        <f>C20*D3</f>
        <v>62.5</v>
      </c>
      <c r="F20" s="36">
        <f>D20*F3</f>
        <v>3000</v>
      </c>
    </row>
    <row r="21" spans="1:9" ht="15.75" hidden="1" thickBot="1" x14ac:dyDescent="0.3">
      <c r="A21" s="10" t="s">
        <v>24</v>
      </c>
      <c r="B21" s="40" t="s">
        <v>25</v>
      </c>
      <c r="C21" s="43">
        <f>C8</f>
        <v>0</v>
      </c>
      <c r="D21" s="31">
        <f>-D20*(1/3)*(C21)</f>
        <v>0</v>
      </c>
      <c r="F21" s="31">
        <f>D21*F3</f>
        <v>0</v>
      </c>
      <c r="H21" s="57"/>
    </row>
    <row r="22" spans="1:9" ht="15.75" thickBot="1" x14ac:dyDescent="0.3">
      <c r="A22" s="61" t="s">
        <v>1</v>
      </c>
      <c r="B22" s="62"/>
      <c r="C22" s="23">
        <f>C20+(D21/D3)</f>
        <v>6.25E-2</v>
      </c>
      <c r="D22" s="24">
        <f>D20+D21</f>
        <v>62.5</v>
      </c>
      <c r="F22" s="12">
        <f>F20+F21</f>
        <v>3000</v>
      </c>
    </row>
    <row r="23" spans="1:9" ht="15.75" thickBot="1" x14ac:dyDescent="0.3">
      <c r="C23" s="6"/>
    </row>
    <row r="24" spans="1:9" ht="15.75" thickBot="1" x14ac:dyDescent="0.3">
      <c r="A24" s="63" t="s">
        <v>29</v>
      </c>
      <c r="B24" s="64"/>
      <c r="C24" s="51">
        <f>C22+C16+C9</f>
        <v>0.1111111111111111</v>
      </c>
      <c r="D24" s="18">
        <f>D22+D16+D9</f>
        <v>111.1111111111111</v>
      </c>
      <c r="F24" s="18">
        <f>F22+F16+F9</f>
        <v>5333.333333333333</v>
      </c>
    </row>
  </sheetData>
  <mergeCells count="10">
    <mergeCell ref="A16:B16"/>
    <mergeCell ref="A18:D18"/>
    <mergeCell ref="A22:B22"/>
    <mergeCell ref="A24:B24"/>
    <mergeCell ref="A1:D1"/>
    <mergeCell ref="F1:F2"/>
    <mergeCell ref="B2:C2"/>
    <mergeCell ref="A5:D5"/>
    <mergeCell ref="A9:B9"/>
    <mergeCell ref="A11:D11"/>
  </mergeCells>
  <hyperlinks>
    <hyperlink ref="B7" location="Férias!A1" display="Adicional de Férias" xr:uid="{486AE973-F33D-43C4-9538-0AD7DDBA57FE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PLANILHA FÉRIAS (12 meses)</vt:lpstr>
      <vt:lpstr>PLANILHA FÉRIAS (24 meses N usu</vt:lpstr>
      <vt:lpstr>PLANILHA FÉRIAS (24 meses U 1</vt:lpstr>
      <vt:lpstr>PLANILHA FÉRIAS (36 meses N usu</vt:lpstr>
      <vt:lpstr>PLANILHA FÉRIAS (36 meses U 1)</vt:lpstr>
      <vt:lpstr>PLANILHA FÉRIAS (36 meses U 2)</vt:lpstr>
      <vt:lpstr>PLANILHA FÉRIAS (48 meses N usu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 LUCIO DA SILVA</dc:creator>
  <cp:lastModifiedBy>Luan Lucio da Silva</cp:lastModifiedBy>
  <dcterms:created xsi:type="dcterms:W3CDTF">2020-10-19T19:59:50Z</dcterms:created>
  <dcterms:modified xsi:type="dcterms:W3CDTF">2023-04-28T01:44:52Z</dcterms:modified>
</cp:coreProperties>
</file>