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R_DFIN_GSC_GCONT_GCSERV\NP-1\CONTRATAÇÃO DE SERVIÇOS\LICITAÇÃO LEI 13.303\DISPUTA FECHADO\2018\PRD\GCMS\800251812825\PROCESSO\EDITAL\"/>
    </mc:Choice>
  </mc:AlternateContent>
  <bookViews>
    <workbookView xWindow="0" yWindow="0" windowWidth="216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0" i="1"/>
  <c r="F115" i="1"/>
  <c r="F56" i="1"/>
  <c r="F57" i="1"/>
  <c r="F58" i="1"/>
  <c r="F60" i="1"/>
  <c r="F61" i="1"/>
  <c r="F62" i="1"/>
  <c r="F64" i="1"/>
  <c r="F65" i="1"/>
  <c r="F66" i="1"/>
  <c r="F67" i="1"/>
  <c r="F68" i="1"/>
  <c r="F69" i="1"/>
  <c r="F72" i="1"/>
  <c r="F73" i="1"/>
  <c r="F74" i="1"/>
  <c r="F76" i="1"/>
  <c r="F77" i="1"/>
  <c r="F78" i="1"/>
  <c r="F80" i="1"/>
  <c r="F82" i="1"/>
  <c r="F84" i="1"/>
  <c r="F85" i="1"/>
  <c r="F86" i="1"/>
  <c r="F89" i="1"/>
  <c r="F91" i="1"/>
  <c r="F92" i="1"/>
  <c r="F93" i="1"/>
  <c r="F95" i="1"/>
  <c r="F96" i="1"/>
  <c r="F97" i="1"/>
  <c r="F99" i="1"/>
  <c r="F100" i="1"/>
  <c r="F101" i="1"/>
  <c r="F103" i="1"/>
  <c r="F104" i="1"/>
  <c r="F105" i="1"/>
  <c r="F107" i="1"/>
  <c r="F108" i="1"/>
  <c r="F109" i="1"/>
  <c r="F45" i="1"/>
  <c r="F46" i="1"/>
  <c r="F47" i="1"/>
  <c r="F49" i="1"/>
  <c r="F50" i="1"/>
  <c r="F51" i="1"/>
  <c r="F53" i="1"/>
  <c r="F32" i="1"/>
  <c r="F33" i="1"/>
  <c r="F34" i="1"/>
  <c r="F36" i="1"/>
  <c r="F37" i="1"/>
  <c r="F38" i="1"/>
  <c r="F40" i="1"/>
  <c r="F41" i="1"/>
  <c r="F42" i="1"/>
  <c r="F28" i="1"/>
  <c r="F29" i="1"/>
  <c r="F30" i="1"/>
  <c r="F25" i="1"/>
  <c r="F26" i="1"/>
  <c r="F24" i="1"/>
  <c r="F111" i="1" l="1"/>
  <c r="D123" i="1"/>
  <c r="D117" i="1"/>
  <c r="F117" i="1" l="1"/>
  <c r="F19" i="1"/>
  <c r="F120" i="1" l="1"/>
  <c r="F123" i="1"/>
  <c r="E124" i="1" s="1"/>
</calcChain>
</file>

<file path=xl/sharedStrings.xml><?xml version="1.0" encoding="utf-8"?>
<sst xmlns="http://schemas.openxmlformats.org/spreadsheetml/2006/main" count="137" uniqueCount="79">
  <si>
    <t>Proposta de Preços Licitação</t>
  </si>
  <si>
    <t>Serviço</t>
  </si>
  <si>
    <t>Desconto</t>
  </si>
  <si>
    <t>Subtotal com desconto</t>
  </si>
  <si>
    <t>Atendimento de Comunicação Digital</t>
  </si>
  <si>
    <t>Planejamento de Comunicação Digital</t>
  </si>
  <si>
    <t>Manutenção do Servidor Web</t>
  </si>
  <si>
    <t>Atualização e manutenção evolutiva dos ambientes digitais</t>
  </si>
  <si>
    <t>Gestão de Presença no ambiente digital</t>
  </si>
  <si>
    <t>Média</t>
  </si>
  <si>
    <t>Monitoramento da Petrobras Distribuidora, da concorrência e do mercado nas redes sociais</t>
  </si>
  <si>
    <t>FIXO sem desconto</t>
  </si>
  <si>
    <t>FIXO com desconto</t>
  </si>
  <si>
    <t>Redes Sociais</t>
  </si>
  <si>
    <t>Quantidade Estimada</t>
  </si>
  <si>
    <t>Produção de conteúdo para canal de Rede Social</t>
  </si>
  <si>
    <t>Baixa</t>
  </si>
  <si>
    <t>Alta</t>
  </si>
  <si>
    <t>Moderação em canal de Rede Social e em ambientes digitais</t>
  </si>
  <si>
    <t>Moderação extra em canal de Rede Social e ambientes digitais</t>
  </si>
  <si>
    <t>Moderação Parcial em Canal de Rede Social e ambientes digitais</t>
  </si>
  <si>
    <t>Monitoramento pontual de tema nas Redes Sociais</t>
  </si>
  <si>
    <t>Hotsites e Mini Sites</t>
  </si>
  <si>
    <t>Produção de Site, Hotsite ou Mini site</t>
  </si>
  <si>
    <t>Remodelação de Site, Hotsite ou Mini site</t>
  </si>
  <si>
    <r>
      <t xml:space="preserve"> </t>
    </r>
    <r>
      <rPr>
        <sz val="10"/>
        <color rgb="FF000000"/>
        <rFont val="Calibri"/>
        <family val="2"/>
        <scheme val="minor"/>
      </rPr>
      <t>Arquitetura para ambiente de sistema</t>
    </r>
  </si>
  <si>
    <t>Preço único</t>
  </si>
  <si>
    <t>Aplicativos</t>
  </si>
  <si>
    <t>Produção de aplicativo para dispositivo móvel</t>
  </si>
  <si>
    <t>Produção de aplicativo web</t>
  </si>
  <si>
    <t>Remodelação de aplicativo</t>
  </si>
  <si>
    <t>Baixa (móvel)</t>
  </si>
  <si>
    <t>Média (móvel)</t>
  </si>
  <si>
    <t>Alta (móvel)</t>
  </si>
  <si>
    <t>Baixa (web)</t>
  </si>
  <si>
    <t>Média (web)</t>
  </si>
  <si>
    <t>Alta (web)</t>
  </si>
  <si>
    <t>Peças de Mídia</t>
  </si>
  <si>
    <t>Banner</t>
  </si>
  <si>
    <t>Adaptação de Banner</t>
  </si>
  <si>
    <t>Gerenciamento de produção de peças para campanha de mídia</t>
  </si>
  <si>
    <t>Produção de e-mail marketing</t>
  </si>
  <si>
    <t>Envio de e-mail marketing</t>
  </si>
  <si>
    <t>Projetos de Conteúdo</t>
  </si>
  <si>
    <t>Projeto Editorial</t>
  </si>
  <si>
    <t>Elaboração de texto/matéria/conteúdo</t>
  </si>
  <si>
    <t>Produção de apresentação digital</t>
  </si>
  <si>
    <t>Infográfico</t>
  </si>
  <si>
    <t>Gestão Editorial com pauta e elaboração de matérias</t>
  </si>
  <si>
    <t>Transmissão ao vivo</t>
  </si>
  <si>
    <t>VARIÁVEL sem desconto</t>
  </si>
  <si>
    <t>VARIÁVEL com desconto</t>
  </si>
  <si>
    <t>Valor estimado dos serviços</t>
  </si>
  <si>
    <t>Total Estimado</t>
  </si>
  <si>
    <t>Total Geral</t>
  </si>
  <si>
    <t>1 ano de contrato</t>
  </si>
  <si>
    <t>Total 1 (Custo Fixo)</t>
  </si>
  <si>
    <t>Total 2 (Custos Variáveis)</t>
  </si>
  <si>
    <t>Total 3 (Serviços de terceiros)</t>
  </si>
  <si>
    <t>Custo fixo (previsão para 12 meses)</t>
  </si>
  <si>
    <t>Serviços sob demanda (Custo Variável - previsão para 12 meses)</t>
  </si>
  <si>
    <t>Honorário proposto pela agência</t>
  </si>
  <si>
    <t>Honorário máximo da agência</t>
  </si>
  <si>
    <t>Serviços de Terceiros (previsão para 12 meses)</t>
  </si>
  <si>
    <t>Subtotal sem desconto</t>
  </si>
  <si>
    <t>Custo unitário</t>
  </si>
  <si>
    <t>TOTAL sem desconto</t>
  </si>
  <si>
    <t>TOTAL com desconto</t>
  </si>
  <si>
    <t>SERVIÇOS DE TERCEIROS 
com desconto</t>
  </si>
  <si>
    <t>SERVIÇOS DE TERCEIROS 
sem desconto</t>
  </si>
  <si>
    <t>ESTIMATIVA DE CUSTO (Código zien 55170601 - Publicidade e Propaganda)</t>
  </si>
  <si>
    <t>RAZÃO SOCIAL:</t>
  </si>
  <si>
    <t>TELEFONE:</t>
  </si>
  <si>
    <t>E-MAIL:</t>
  </si>
  <si>
    <t>NOME :</t>
  </si>
  <si>
    <t>CNPJ DA LICITANTE:</t>
  </si>
  <si>
    <t>Percentual geral de desconto aplicado</t>
  </si>
  <si>
    <t>3 anos de contrato (período completo) - PERCENTUAL PARA INSERIR NA PETRONECT</t>
  </si>
  <si>
    <t xml:space="preserve">ANEXO 1 do Edital e Anexo II da Minuta Contratual- Planilha de Preços   
Edital de modo de disputa fechado Maior desconto – GCONT/GCSERV –GCMS/GPCD N º800251812825/2018 -  OPORTUNIDADE NA PETRONECT Nº 7002194460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</si>
</sst>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%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8" fontId="3" fillId="0" borderId="5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8" fontId="6" fillId="4" borderId="0" xfId="0" applyNumberFormat="1" applyFont="1" applyFill="1" applyBorder="1" applyAlignment="1">
      <alignment vertical="center"/>
    </xf>
    <xf numFmtId="8" fontId="6" fillId="4" borderId="0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left" vertical="center" wrapText="1" indent="2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7" fillId="0" borderId="5" xfId="0" applyFont="1" applyBorder="1" applyAlignment="1">
      <alignment horizontal="justify" vertical="center" wrapText="1"/>
    </xf>
    <xf numFmtId="44" fontId="5" fillId="4" borderId="0" xfId="1" applyFont="1" applyFill="1" applyBorder="1"/>
    <xf numFmtId="0" fontId="0" fillId="0" borderId="0" xfId="0" applyAlignment="1">
      <alignment wrapText="1"/>
    </xf>
    <xf numFmtId="0" fontId="0" fillId="0" borderId="0" xfId="0" applyFill="1"/>
    <xf numFmtId="8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3" fillId="0" borderId="5" xfId="2" applyFont="1" applyBorder="1" applyAlignment="1">
      <alignment horizontal="center" vertical="center" wrapText="1"/>
    </xf>
    <xf numFmtId="0" fontId="5" fillId="4" borderId="0" xfId="0" applyFont="1" applyFill="1" applyBorder="1" applyAlignment="1"/>
    <xf numFmtId="44" fontId="5" fillId="4" borderId="0" xfId="0" applyNumberFormat="1" applyFont="1" applyFill="1" applyBorder="1" applyAlignment="1"/>
    <xf numFmtId="0" fontId="4" fillId="0" borderId="0" xfId="0" applyFont="1" applyBorder="1" applyAlignment="1">
      <alignment horizontal="center" wrapText="1"/>
    </xf>
    <xf numFmtId="0" fontId="9" fillId="0" borderId="5" xfId="0" applyFont="1" applyBorder="1"/>
    <xf numFmtId="44" fontId="3" fillId="0" borderId="5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5" fillId="0" borderId="0" xfId="0" applyNumberFormat="1" applyFont="1" applyFill="1" applyBorder="1"/>
    <xf numFmtId="44" fontId="0" fillId="0" borderId="0" xfId="0" applyNumberFormat="1"/>
    <xf numFmtId="0" fontId="5" fillId="4" borderId="0" xfId="0" applyFont="1" applyFill="1" applyBorder="1" applyAlignment="1">
      <alignment wrapText="1"/>
    </xf>
    <xf numFmtId="44" fontId="5" fillId="4" borderId="0" xfId="0" applyNumberFormat="1" applyFont="1" applyFill="1" applyBorder="1" applyAlignment="1">
      <alignment wrapText="1"/>
    </xf>
    <xf numFmtId="0" fontId="0" fillId="0" borderId="0" xfId="0" applyNumberFormat="1"/>
    <xf numFmtId="10" fontId="5" fillId="4" borderId="0" xfId="2" applyNumberFormat="1" applyFont="1" applyFill="1" applyBorder="1" applyAlignment="1"/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wrapText="1"/>
    </xf>
    <xf numFmtId="165" fontId="3" fillId="0" borderId="5" xfId="2" applyNumberFormat="1" applyFont="1" applyBorder="1" applyAlignment="1">
      <alignment horizontal="center" vertical="center"/>
    </xf>
    <xf numFmtId="164" fontId="3" fillId="0" borderId="5" xfId="2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44" fontId="5" fillId="4" borderId="0" xfId="1" applyFont="1" applyFill="1" applyBorder="1" applyAlignment="1">
      <alignment horizontal="center"/>
    </xf>
    <xf numFmtId="165" fontId="3" fillId="0" borderId="9" xfId="2" applyNumberFormat="1" applyFont="1" applyBorder="1" applyAlignment="1">
      <alignment horizontal="center" vertical="center" wrapText="1"/>
    </xf>
    <xf numFmtId="165" fontId="3" fillId="0" borderId="10" xfId="2" applyNumberFormat="1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0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/>
    </xf>
    <xf numFmtId="8" fontId="3" fillId="0" borderId="7" xfId="0" applyNumberFormat="1" applyFont="1" applyBorder="1" applyAlignment="1">
      <alignment horizontal="center" vertical="center"/>
    </xf>
    <xf numFmtId="8" fontId="3" fillId="0" borderId="12" xfId="1" applyNumberFormat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70104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45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view="pageBreakPreview" zoomScaleNormal="100" zoomScaleSheetLayoutView="100" workbookViewId="0">
      <selection activeCell="B5" sqref="B5:F5"/>
    </sheetView>
  </sheetViews>
  <sheetFormatPr defaultRowHeight="15" x14ac:dyDescent="0.25"/>
  <cols>
    <col min="1" max="1" width="37.140625" customWidth="1"/>
    <col min="2" max="2" width="40" style="32" bestFit="1" customWidth="1"/>
    <col min="3" max="3" width="24" bestFit="1" customWidth="1"/>
    <col min="4" max="4" width="19.42578125" bestFit="1" customWidth="1"/>
    <col min="5" max="5" width="16.5703125" bestFit="1" customWidth="1"/>
    <col min="6" max="6" width="28.85546875" bestFit="1" customWidth="1"/>
  </cols>
  <sheetData>
    <row r="1" spans="1:6" x14ac:dyDescent="0.25">
      <c r="A1" s="78" t="s">
        <v>78</v>
      </c>
      <c r="B1" s="79"/>
      <c r="C1" s="79"/>
      <c r="D1" s="79"/>
      <c r="E1" s="79"/>
      <c r="F1" s="80"/>
    </row>
    <row r="2" spans="1:6" x14ac:dyDescent="0.25">
      <c r="A2" s="81"/>
      <c r="B2" s="82"/>
      <c r="C2" s="82"/>
      <c r="D2" s="82"/>
      <c r="E2" s="82"/>
      <c r="F2" s="83"/>
    </row>
    <row r="3" spans="1:6" ht="40.5" customHeight="1" x14ac:dyDescent="0.25">
      <c r="A3" s="81"/>
      <c r="B3" s="82"/>
      <c r="C3" s="82"/>
      <c r="D3" s="82"/>
      <c r="E3" s="82"/>
      <c r="F3" s="83"/>
    </row>
    <row r="4" spans="1:6" x14ac:dyDescent="0.25">
      <c r="A4" s="37" t="s">
        <v>75</v>
      </c>
      <c r="B4" s="60"/>
      <c r="C4" s="60"/>
      <c r="D4" s="60"/>
      <c r="E4" s="60"/>
      <c r="F4" s="60"/>
    </row>
    <row r="5" spans="1:6" x14ac:dyDescent="0.25">
      <c r="A5" s="37" t="s">
        <v>71</v>
      </c>
      <c r="B5" s="60"/>
      <c r="C5" s="60"/>
      <c r="D5" s="60"/>
      <c r="E5" s="60"/>
      <c r="F5" s="60"/>
    </row>
    <row r="6" spans="1:6" x14ac:dyDescent="0.25">
      <c r="A6" s="37" t="s">
        <v>72</v>
      </c>
      <c r="B6" s="60"/>
      <c r="C6" s="60"/>
      <c r="D6" s="60"/>
      <c r="E6" s="60"/>
      <c r="F6" s="60"/>
    </row>
    <row r="7" spans="1:6" x14ac:dyDescent="0.25">
      <c r="A7" s="37" t="s">
        <v>73</v>
      </c>
      <c r="B7" s="60"/>
      <c r="C7" s="60"/>
      <c r="D7" s="60"/>
      <c r="E7" s="60"/>
      <c r="F7" s="60"/>
    </row>
    <row r="8" spans="1:6" x14ac:dyDescent="0.25">
      <c r="A8" s="37" t="s">
        <v>74</v>
      </c>
      <c r="B8" s="60"/>
      <c r="C8" s="60"/>
      <c r="D8" s="60"/>
      <c r="E8" s="60"/>
      <c r="F8" s="60"/>
    </row>
    <row r="9" spans="1:6" ht="23.25" x14ac:dyDescent="0.25">
      <c r="A9" s="76" t="s">
        <v>70</v>
      </c>
      <c r="B9" s="76"/>
      <c r="C9" s="76"/>
      <c r="D9" s="76"/>
      <c r="E9" s="76"/>
      <c r="F9" s="77"/>
    </row>
    <row r="10" spans="1:6" ht="15.75" thickBot="1" x14ac:dyDescent="0.3">
      <c r="A10" s="61" t="s">
        <v>59</v>
      </c>
      <c r="B10" s="61"/>
      <c r="C10" s="62"/>
      <c r="D10" s="47" t="s">
        <v>0</v>
      </c>
      <c r="E10" s="48"/>
      <c r="F10" s="49"/>
    </row>
    <row r="11" spans="1:6" ht="15.75" thickBot="1" x14ac:dyDescent="0.3">
      <c r="A11" s="71" t="s">
        <v>1</v>
      </c>
      <c r="B11" s="72"/>
      <c r="C11" s="73"/>
      <c r="D11" s="2" t="s">
        <v>64</v>
      </c>
      <c r="E11" s="2" t="s">
        <v>2</v>
      </c>
      <c r="F11" s="2" t="s">
        <v>3</v>
      </c>
    </row>
    <row r="12" spans="1:6" x14ac:dyDescent="0.25">
      <c r="A12" s="74" t="s">
        <v>4</v>
      </c>
      <c r="B12" s="74"/>
      <c r="C12" s="74"/>
      <c r="D12" s="65">
        <v>1543858.5157920001</v>
      </c>
      <c r="E12" s="52">
        <v>0</v>
      </c>
      <c r="F12" s="68">
        <f>D12-(D12*E12)</f>
        <v>1543858.5157920001</v>
      </c>
    </row>
    <row r="13" spans="1:6" x14ac:dyDescent="0.25">
      <c r="A13" s="75" t="s">
        <v>5</v>
      </c>
      <c r="B13" s="75"/>
      <c r="C13" s="75"/>
      <c r="D13" s="66"/>
      <c r="E13" s="52"/>
      <c r="F13" s="69"/>
    </row>
    <row r="14" spans="1:6" x14ac:dyDescent="0.25">
      <c r="A14" s="75" t="s">
        <v>6</v>
      </c>
      <c r="B14" s="75"/>
      <c r="C14" s="75"/>
      <c r="D14" s="66"/>
      <c r="E14" s="52"/>
      <c r="F14" s="69"/>
    </row>
    <row r="15" spans="1:6" x14ac:dyDescent="0.25">
      <c r="A15" s="75" t="s">
        <v>7</v>
      </c>
      <c r="B15" s="75"/>
      <c r="C15" s="75"/>
      <c r="D15" s="66"/>
      <c r="E15" s="52"/>
      <c r="F15" s="69"/>
    </row>
    <row r="16" spans="1:6" x14ac:dyDescent="0.25">
      <c r="A16" s="75" t="s">
        <v>8</v>
      </c>
      <c r="B16" s="75"/>
      <c r="C16" s="75"/>
      <c r="D16" s="66"/>
      <c r="E16" s="52"/>
      <c r="F16" s="69"/>
    </row>
    <row r="17" spans="1:6" x14ac:dyDescent="0.25">
      <c r="A17" s="75" t="s">
        <v>10</v>
      </c>
      <c r="B17" s="75"/>
      <c r="C17" s="75"/>
      <c r="D17" s="67"/>
      <c r="E17" s="52"/>
      <c r="F17" s="70"/>
    </row>
    <row r="18" spans="1:6" x14ac:dyDescent="0.25">
      <c r="A18" s="5"/>
      <c r="B18" s="8"/>
      <c r="C18" s="9"/>
      <c r="D18" s="7" t="s">
        <v>11</v>
      </c>
      <c r="E18" s="9"/>
      <c r="F18" s="7" t="s">
        <v>12</v>
      </c>
    </row>
    <row r="19" spans="1:6" ht="15.75" x14ac:dyDescent="0.25">
      <c r="A19" s="54" t="s">
        <v>56</v>
      </c>
      <c r="B19" s="54"/>
      <c r="C19" s="11"/>
      <c r="D19" s="12">
        <v>1543858.5157920001</v>
      </c>
      <c r="E19" s="11"/>
      <c r="F19" s="13">
        <f>F12</f>
        <v>1543858.5157920001</v>
      </c>
    </row>
    <row r="20" spans="1:6" x14ac:dyDescent="0.25">
      <c r="A20" s="6"/>
      <c r="B20" s="8"/>
      <c r="C20" s="6"/>
      <c r="D20" s="6"/>
      <c r="E20" s="6"/>
      <c r="F20" s="5"/>
    </row>
    <row r="21" spans="1:6" ht="15.75" thickBot="1" x14ac:dyDescent="0.3">
      <c r="A21" s="61" t="s">
        <v>60</v>
      </c>
      <c r="B21" s="62"/>
      <c r="C21" s="47" t="s">
        <v>0</v>
      </c>
      <c r="D21" s="48"/>
      <c r="E21" s="48"/>
      <c r="F21" s="49"/>
    </row>
    <row r="22" spans="1:6" ht="15.75" thickBot="1" x14ac:dyDescent="0.3">
      <c r="A22" s="2" t="s">
        <v>13</v>
      </c>
      <c r="B22" s="25" t="s">
        <v>14</v>
      </c>
      <c r="C22" s="2" t="s">
        <v>65</v>
      </c>
      <c r="D22" s="2" t="s">
        <v>64</v>
      </c>
      <c r="E22" s="2" t="s">
        <v>2</v>
      </c>
      <c r="F22" s="2" t="s">
        <v>3</v>
      </c>
    </row>
    <row r="23" spans="1:6" ht="25.5" x14ac:dyDescent="0.25">
      <c r="A23" s="14" t="s">
        <v>15</v>
      </c>
      <c r="B23" s="26"/>
      <c r="C23" s="15"/>
      <c r="D23" s="15"/>
      <c r="E23" s="53">
        <v>0</v>
      </c>
      <c r="F23" s="16"/>
    </row>
    <row r="24" spans="1:6" x14ac:dyDescent="0.25">
      <c r="A24" s="17" t="s">
        <v>16</v>
      </c>
      <c r="B24" s="27">
        <v>50</v>
      </c>
      <c r="C24" s="4">
        <v>8961.2199999999993</v>
      </c>
      <c r="D24" s="4">
        <v>448060.99999999994</v>
      </c>
      <c r="E24" s="53"/>
      <c r="F24" s="38">
        <f>D24-(D24*$E$23)</f>
        <v>448060.99999999994</v>
      </c>
    </row>
    <row r="25" spans="1:6" x14ac:dyDescent="0.25">
      <c r="A25" s="17" t="s">
        <v>9</v>
      </c>
      <c r="B25" s="27">
        <v>10</v>
      </c>
      <c r="C25" s="4">
        <v>17922.439999999999</v>
      </c>
      <c r="D25" s="4">
        <v>179224.4</v>
      </c>
      <c r="E25" s="53"/>
      <c r="F25" s="38">
        <f t="shared" ref="F25:F86" si="0">D25-(D25*$E$23)</f>
        <v>179224.4</v>
      </c>
    </row>
    <row r="26" spans="1:6" x14ac:dyDescent="0.25">
      <c r="A26" s="17" t="s">
        <v>17</v>
      </c>
      <c r="B26" s="27">
        <v>2</v>
      </c>
      <c r="C26" s="4">
        <v>31364.269999999997</v>
      </c>
      <c r="D26" s="4">
        <v>62728.539999999994</v>
      </c>
      <c r="E26" s="53"/>
      <c r="F26" s="38">
        <f t="shared" si="0"/>
        <v>62728.539999999994</v>
      </c>
    </row>
    <row r="27" spans="1:6" ht="25.5" x14ac:dyDescent="0.25">
      <c r="A27" s="3" t="s">
        <v>18</v>
      </c>
      <c r="B27" s="26"/>
      <c r="C27" s="15"/>
      <c r="D27" s="15"/>
      <c r="E27" s="53"/>
      <c r="F27" s="38"/>
    </row>
    <row r="28" spans="1:6" x14ac:dyDescent="0.25">
      <c r="A28" s="17" t="s">
        <v>16</v>
      </c>
      <c r="B28" s="27">
        <v>50</v>
      </c>
      <c r="C28" s="4">
        <v>2146.3999999999996</v>
      </c>
      <c r="D28" s="4">
        <v>107319.99999999999</v>
      </c>
      <c r="E28" s="53"/>
      <c r="F28" s="38">
        <f t="shared" si="0"/>
        <v>107319.99999999999</v>
      </c>
    </row>
    <row r="29" spans="1:6" x14ac:dyDescent="0.25">
      <c r="A29" s="17" t="s">
        <v>9</v>
      </c>
      <c r="B29" s="27">
        <v>16</v>
      </c>
      <c r="C29" s="4">
        <v>4292.7999999999993</v>
      </c>
      <c r="D29" s="4">
        <v>68684.799999999988</v>
      </c>
      <c r="E29" s="53"/>
      <c r="F29" s="38">
        <f t="shared" si="0"/>
        <v>68684.799999999988</v>
      </c>
    </row>
    <row r="30" spans="1:6" x14ac:dyDescent="0.25">
      <c r="A30" s="17" t="s">
        <v>17</v>
      </c>
      <c r="B30" s="27">
        <v>6</v>
      </c>
      <c r="C30" s="4">
        <v>7512.4</v>
      </c>
      <c r="D30" s="4">
        <v>45074.399999999994</v>
      </c>
      <c r="E30" s="53"/>
      <c r="F30" s="38">
        <f t="shared" si="0"/>
        <v>45074.399999999994</v>
      </c>
    </row>
    <row r="31" spans="1:6" ht="25.5" x14ac:dyDescent="0.25">
      <c r="A31" s="3" t="s">
        <v>19</v>
      </c>
      <c r="B31" s="26"/>
      <c r="C31" s="15"/>
      <c r="D31" s="15"/>
      <c r="E31" s="53"/>
      <c r="F31" s="38"/>
    </row>
    <row r="32" spans="1:6" x14ac:dyDescent="0.25">
      <c r="A32" s="17" t="s">
        <v>16</v>
      </c>
      <c r="B32" s="27">
        <v>10</v>
      </c>
      <c r="C32" s="4">
        <v>1609.8</v>
      </c>
      <c r="D32" s="4">
        <v>16098</v>
      </c>
      <c r="E32" s="53"/>
      <c r="F32" s="38">
        <f t="shared" si="0"/>
        <v>16098</v>
      </c>
    </row>
    <row r="33" spans="1:6" x14ac:dyDescent="0.25">
      <c r="A33" s="17" t="s">
        <v>9</v>
      </c>
      <c r="B33" s="27">
        <v>5</v>
      </c>
      <c r="C33" s="4">
        <v>3219.6</v>
      </c>
      <c r="D33" s="4">
        <v>16098</v>
      </c>
      <c r="E33" s="53"/>
      <c r="F33" s="38">
        <f t="shared" si="0"/>
        <v>16098</v>
      </c>
    </row>
    <row r="34" spans="1:6" x14ac:dyDescent="0.25">
      <c r="A34" s="17" t="s">
        <v>17</v>
      </c>
      <c r="B34" s="27">
        <v>2</v>
      </c>
      <c r="C34" s="4">
        <v>5634.2999999999993</v>
      </c>
      <c r="D34" s="4">
        <v>11268.599999999999</v>
      </c>
      <c r="E34" s="53"/>
      <c r="F34" s="38">
        <f t="shared" si="0"/>
        <v>11268.599999999999</v>
      </c>
    </row>
    <row r="35" spans="1:6" ht="25.5" x14ac:dyDescent="0.25">
      <c r="A35" s="3" t="s">
        <v>20</v>
      </c>
      <c r="B35" s="26"/>
      <c r="C35" s="15"/>
      <c r="D35" s="15"/>
      <c r="E35" s="53"/>
      <c r="F35" s="38"/>
    </row>
    <row r="36" spans="1:6" x14ac:dyDescent="0.25">
      <c r="A36" s="17" t="s">
        <v>16</v>
      </c>
      <c r="B36" s="27">
        <v>12</v>
      </c>
      <c r="C36" s="4">
        <v>1609.8</v>
      </c>
      <c r="D36" s="4">
        <v>19317.599999999999</v>
      </c>
      <c r="E36" s="53"/>
      <c r="F36" s="38">
        <f t="shared" si="0"/>
        <v>19317.599999999999</v>
      </c>
    </row>
    <row r="37" spans="1:6" x14ac:dyDescent="0.25">
      <c r="A37" s="17" t="s">
        <v>9</v>
      </c>
      <c r="B37" s="27">
        <v>8</v>
      </c>
      <c r="C37" s="4">
        <v>3219.6</v>
      </c>
      <c r="D37" s="4">
        <v>25756.799999999999</v>
      </c>
      <c r="E37" s="53"/>
      <c r="F37" s="38">
        <f t="shared" si="0"/>
        <v>25756.799999999999</v>
      </c>
    </row>
    <row r="38" spans="1:6" x14ac:dyDescent="0.25">
      <c r="A38" s="17" t="s">
        <v>17</v>
      </c>
      <c r="B38" s="27">
        <v>4</v>
      </c>
      <c r="C38" s="4">
        <v>5634.2999999999993</v>
      </c>
      <c r="D38" s="4">
        <v>22537.199999999997</v>
      </c>
      <c r="E38" s="53"/>
      <c r="F38" s="38">
        <f t="shared" si="0"/>
        <v>22537.199999999997</v>
      </c>
    </row>
    <row r="39" spans="1:6" ht="25.5" x14ac:dyDescent="0.25">
      <c r="A39" s="3" t="s">
        <v>21</v>
      </c>
      <c r="B39" s="26"/>
      <c r="C39" s="15"/>
      <c r="D39" s="15"/>
      <c r="E39" s="53"/>
      <c r="F39" s="38"/>
    </row>
    <row r="40" spans="1:6" x14ac:dyDescent="0.25">
      <c r="A40" s="17" t="s">
        <v>16</v>
      </c>
      <c r="B40" s="27">
        <v>24</v>
      </c>
      <c r="C40" s="4">
        <v>1717.12</v>
      </c>
      <c r="D40" s="4">
        <v>41210.879999999997</v>
      </c>
      <c r="E40" s="53"/>
      <c r="F40" s="38">
        <f t="shared" si="0"/>
        <v>41210.879999999997</v>
      </c>
    </row>
    <row r="41" spans="1:6" x14ac:dyDescent="0.25">
      <c r="A41" s="17" t="s">
        <v>9</v>
      </c>
      <c r="B41" s="27">
        <v>6</v>
      </c>
      <c r="C41" s="4">
        <v>2361.04</v>
      </c>
      <c r="D41" s="4">
        <v>14166.24</v>
      </c>
      <c r="E41" s="53"/>
      <c r="F41" s="38">
        <f t="shared" si="0"/>
        <v>14166.24</v>
      </c>
    </row>
    <row r="42" spans="1:6" x14ac:dyDescent="0.25">
      <c r="A42" s="17" t="s">
        <v>17</v>
      </c>
      <c r="B42" s="27">
        <v>2</v>
      </c>
      <c r="C42" s="4">
        <v>3004.96</v>
      </c>
      <c r="D42" s="4">
        <v>6009.92</v>
      </c>
      <c r="E42" s="53"/>
      <c r="F42" s="38">
        <f t="shared" si="0"/>
        <v>6009.92</v>
      </c>
    </row>
    <row r="43" spans="1:6" x14ac:dyDescent="0.25">
      <c r="A43" s="18" t="s">
        <v>22</v>
      </c>
      <c r="B43" s="28"/>
      <c r="C43" s="19"/>
      <c r="D43" s="19"/>
      <c r="E43" s="53"/>
      <c r="F43" s="38"/>
    </row>
    <row r="44" spans="1:6" x14ac:dyDescent="0.25">
      <c r="A44" s="3" t="s">
        <v>23</v>
      </c>
      <c r="B44" s="26"/>
      <c r="C44" s="15"/>
      <c r="D44" s="15"/>
      <c r="E44" s="53"/>
      <c r="F44" s="38"/>
    </row>
    <row r="45" spans="1:6" x14ac:dyDescent="0.25">
      <c r="A45" s="17" t="s">
        <v>16</v>
      </c>
      <c r="B45" s="29">
        <v>1</v>
      </c>
      <c r="C45" s="4">
        <v>20712.759999999998</v>
      </c>
      <c r="D45" s="4">
        <v>20712.759999999998</v>
      </c>
      <c r="E45" s="53"/>
      <c r="F45" s="38">
        <f t="shared" si="0"/>
        <v>20712.759999999998</v>
      </c>
    </row>
    <row r="46" spans="1:6" x14ac:dyDescent="0.25">
      <c r="A46" s="17" t="s">
        <v>9</v>
      </c>
      <c r="B46" s="29">
        <v>4</v>
      </c>
      <c r="C46" s="4">
        <v>41425.519999999997</v>
      </c>
      <c r="D46" s="4">
        <v>165702.07999999999</v>
      </c>
      <c r="E46" s="53"/>
      <c r="F46" s="38">
        <f t="shared" si="0"/>
        <v>165702.07999999999</v>
      </c>
    </row>
    <row r="47" spans="1:6" x14ac:dyDescent="0.25">
      <c r="A47" s="17" t="s">
        <v>17</v>
      </c>
      <c r="B47" s="29">
        <v>1</v>
      </c>
      <c r="C47" s="4">
        <v>72494.659999999989</v>
      </c>
      <c r="D47" s="4">
        <v>72494.659999999989</v>
      </c>
      <c r="E47" s="53"/>
      <c r="F47" s="38">
        <f t="shared" si="0"/>
        <v>72494.659999999989</v>
      </c>
    </row>
    <row r="48" spans="1:6" x14ac:dyDescent="0.25">
      <c r="A48" s="3" t="s">
        <v>24</v>
      </c>
      <c r="B48" s="26"/>
      <c r="C48" s="15"/>
      <c r="D48" s="15"/>
      <c r="E48" s="53"/>
      <c r="F48" s="38"/>
    </row>
    <row r="49" spans="1:6" x14ac:dyDescent="0.25">
      <c r="A49" s="17" t="s">
        <v>16</v>
      </c>
      <c r="B49" s="27">
        <v>2</v>
      </c>
      <c r="C49" s="4">
        <v>10356.379999999999</v>
      </c>
      <c r="D49" s="4">
        <v>20712.759999999998</v>
      </c>
      <c r="E49" s="53"/>
      <c r="F49" s="38">
        <f t="shared" si="0"/>
        <v>20712.759999999998</v>
      </c>
    </row>
    <row r="50" spans="1:6" x14ac:dyDescent="0.25">
      <c r="A50" s="17" t="s">
        <v>9</v>
      </c>
      <c r="B50" s="27">
        <v>6</v>
      </c>
      <c r="C50" s="4">
        <v>20712.759999999998</v>
      </c>
      <c r="D50" s="4">
        <v>124276.56</v>
      </c>
      <c r="E50" s="53"/>
      <c r="F50" s="38">
        <f t="shared" si="0"/>
        <v>124276.56</v>
      </c>
    </row>
    <row r="51" spans="1:6" x14ac:dyDescent="0.25">
      <c r="A51" s="17" t="s">
        <v>17</v>
      </c>
      <c r="B51" s="27">
        <v>1</v>
      </c>
      <c r="C51" s="4">
        <v>36247.329999999994</v>
      </c>
      <c r="D51" s="4">
        <v>36247.329999999994</v>
      </c>
      <c r="E51" s="53"/>
      <c r="F51" s="38">
        <f t="shared" si="0"/>
        <v>36247.329999999994</v>
      </c>
    </row>
    <row r="52" spans="1:6" x14ac:dyDescent="0.25">
      <c r="A52" s="20" t="s">
        <v>25</v>
      </c>
      <c r="B52" s="26"/>
      <c r="C52" s="15"/>
      <c r="D52" s="15"/>
      <c r="E52" s="53"/>
      <c r="F52" s="38"/>
    </row>
    <row r="53" spans="1:6" x14ac:dyDescent="0.25">
      <c r="A53" s="17" t="s">
        <v>26</v>
      </c>
      <c r="B53" s="26">
        <v>3</v>
      </c>
      <c r="C53" s="4">
        <v>20712.759999999998</v>
      </c>
      <c r="D53" s="4">
        <v>62138.28</v>
      </c>
      <c r="E53" s="53"/>
      <c r="F53" s="38">
        <f t="shared" si="0"/>
        <v>62138.28</v>
      </c>
    </row>
    <row r="54" spans="1:6" x14ac:dyDescent="0.25">
      <c r="A54" s="18" t="s">
        <v>27</v>
      </c>
      <c r="B54" s="28"/>
      <c r="C54" s="19"/>
      <c r="D54" s="19"/>
      <c r="E54" s="53"/>
      <c r="F54" s="38"/>
    </row>
    <row r="55" spans="1:6" ht="25.5" x14ac:dyDescent="0.25">
      <c r="A55" s="3" t="s">
        <v>28</v>
      </c>
      <c r="B55" s="26"/>
      <c r="C55" s="15"/>
      <c r="D55" s="15"/>
      <c r="E55" s="53"/>
      <c r="F55" s="38"/>
    </row>
    <row r="56" spans="1:6" x14ac:dyDescent="0.25">
      <c r="A56" s="17" t="s">
        <v>16</v>
      </c>
      <c r="B56" s="27">
        <v>2</v>
      </c>
      <c r="C56" s="4">
        <v>41425.519999999997</v>
      </c>
      <c r="D56" s="4">
        <v>82851.039999999994</v>
      </c>
      <c r="E56" s="53"/>
      <c r="F56" s="38">
        <f t="shared" si="0"/>
        <v>82851.039999999994</v>
      </c>
    </row>
    <row r="57" spans="1:6" x14ac:dyDescent="0.25">
      <c r="A57" s="17" t="s">
        <v>9</v>
      </c>
      <c r="B57" s="27">
        <v>2</v>
      </c>
      <c r="C57" s="4">
        <v>72494.659999999989</v>
      </c>
      <c r="D57" s="4">
        <v>144989.31999999998</v>
      </c>
      <c r="E57" s="53"/>
      <c r="F57" s="38">
        <f t="shared" si="0"/>
        <v>144989.31999999998</v>
      </c>
    </row>
    <row r="58" spans="1:6" x14ac:dyDescent="0.25">
      <c r="A58" s="17" t="s">
        <v>17</v>
      </c>
      <c r="B58" s="27">
        <v>1</v>
      </c>
      <c r="C58" s="4">
        <v>126865.655</v>
      </c>
      <c r="D58" s="4">
        <v>126865.655</v>
      </c>
      <c r="E58" s="53"/>
      <c r="F58" s="38">
        <f t="shared" si="0"/>
        <v>126865.655</v>
      </c>
    </row>
    <row r="59" spans="1:6" x14ac:dyDescent="0.25">
      <c r="A59" s="3" t="s">
        <v>29</v>
      </c>
      <c r="B59" s="26"/>
      <c r="C59" s="15"/>
      <c r="D59" s="15"/>
      <c r="E59" s="53"/>
      <c r="F59" s="38"/>
    </row>
    <row r="60" spans="1:6" x14ac:dyDescent="0.25">
      <c r="A60" s="17" t="s">
        <v>16</v>
      </c>
      <c r="B60" s="27">
        <v>2</v>
      </c>
      <c r="C60" s="4">
        <v>20712.759999999998</v>
      </c>
      <c r="D60" s="4">
        <v>41425.519999999997</v>
      </c>
      <c r="E60" s="53"/>
      <c r="F60" s="38">
        <f t="shared" si="0"/>
        <v>41425.519999999997</v>
      </c>
    </row>
    <row r="61" spans="1:6" x14ac:dyDescent="0.25">
      <c r="A61" s="17" t="s">
        <v>9</v>
      </c>
      <c r="B61" s="27">
        <v>2</v>
      </c>
      <c r="C61" s="4">
        <v>41425.519999999997</v>
      </c>
      <c r="D61" s="4">
        <v>82851.039999999994</v>
      </c>
      <c r="E61" s="53"/>
      <c r="F61" s="38">
        <f t="shared" si="0"/>
        <v>82851.039999999994</v>
      </c>
    </row>
    <row r="62" spans="1:6" x14ac:dyDescent="0.25">
      <c r="A62" s="17" t="s">
        <v>17</v>
      </c>
      <c r="B62" s="27">
        <v>1</v>
      </c>
      <c r="C62" s="4">
        <v>72494.659999999989</v>
      </c>
      <c r="D62" s="4">
        <v>72494.659999999989</v>
      </c>
      <c r="E62" s="53"/>
      <c r="F62" s="38">
        <f t="shared" si="0"/>
        <v>72494.659999999989</v>
      </c>
    </row>
    <row r="63" spans="1:6" x14ac:dyDescent="0.25">
      <c r="A63" s="3" t="s">
        <v>30</v>
      </c>
      <c r="B63" s="26"/>
      <c r="C63" s="15"/>
      <c r="D63" s="15"/>
      <c r="E63" s="53"/>
      <c r="F63" s="38"/>
    </row>
    <row r="64" spans="1:6" x14ac:dyDescent="0.25">
      <c r="A64" s="17" t="s">
        <v>31</v>
      </c>
      <c r="B64" s="27">
        <v>2</v>
      </c>
      <c r="C64" s="4">
        <v>20712.759999999998</v>
      </c>
      <c r="D64" s="4">
        <v>41425.519999999997</v>
      </c>
      <c r="E64" s="53"/>
      <c r="F64" s="38">
        <f t="shared" si="0"/>
        <v>41425.519999999997</v>
      </c>
    </row>
    <row r="65" spans="1:6" x14ac:dyDescent="0.25">
      <c r="A65" s="17" t="s">
        <v>32</v>
      </c>
      <c r="B65" s="27">
        <v>2</v>
      </c>
      <c r="C65" s="4">
        <v>36247.329999999994</v>
      </c>
      <c r="D65" s="4">
        <v>72494.659999999989</v>
      </c>
      <c r="E65" s="53"/>
      <c r="F65" s="38">
        <f t="shared" si="0"/>
        <v>72494.659999999989</v>
      </c>
    </row>
    <row r="66" spans="1:6" x14ac:dyDescent="0.25">
      <c r="A66" s="17" t="s">
        <v>33</v>
      </c>
      <c r="B66" s="27">
        <v>1</v>
      </c>
      <c r="C66" s="4">
        <v>63432.827499999999</v>
      </c>
      <c r="D66" s="4">
        <v>63432.827499999999</v>
      </c>
      <c r="E66" s="53"/>
      <c r="F66" s="38">
        <f t="shared" si="0"/>
        <v>63432.827499999999</v>
      </c>
    </row>
    <row r="67" spans="1:6" x14ac:dyDescent="0.25">
      <c r="A67" s="17" t="s">
        <v>34</v>
      </c>
      <c r="B67" s="27">
        <v>2</v>
      </c>
      <c r="C67" s="4">
        <v>10356.379999999999</v>
      </c>
      <c r="D67" s="4">
        <v>20712.759999999998</v>
      </c>
      <c r="E67" s="53"/>
      <c r="F67" s="38">
        <f t="shared" si="0"/>
        <v>20712.759999999998</v>
      </c>
    </row>
    <row r="68" spans="1:6" x14ac:dyDescent="0.25">
      <c r="A68" s="17" t="s">
        <v>35</v>
      </c>
      <c r="B68" s="27">
        <v>2</v>
      </c>
      <c r="C68" s="4">
        <v>20712.759999999998</v>
      </c>
      <c r="D68" s="4">
        <v>41425.519999999997</v>
      </c>
      <c r="E68" s="53"/>
      <c r="F68" s="38">
        <f t="shared" si="0"/>
        <v>41425.519999999997</v>
      </c>
    </row>
    <row r="69" spans="1:6" x14ac:dyDescent="0.25">
      <c r="A69" s="17" t="s">
        <v>36</v>
      </c>
      <c r="B69" s="27">
        <v>1</v>
      </c>
      <c r="C69" s="4">
        <v>36247.329999999994</v>
      </c>
      <c r="D69" s="4">
        <v>36247.329999999994</v>
      </c>
      <c r="E69" s="53"/>
      <c r="F69" s="38">
        <f t="shared" si="0"/>
        <v>36247.329999999994</v>
      </c>
    </row>
    <row r="70" spans="1:6" x14ac:dyDescent="0.25">
      <c r="A70" s="18" t="s">
        <v>37</v>
      </c>
      <c r="B70" s="28"/>
      <c r="C70" s="19"/>
      <c r="D70" s="19"/>
      <c r="E70" s="53"/>
      <c r="F70" s="38"/>
    </row>
    <row r="71" spans="1:6" x14ac:dyDescent="0.25">
      <c r="A71" s="3" t="s">
        <v>38</v>
      </c>
      <c r="B71" s="26"/>
      <c r="C71" s="15"/>
      <c r="D71" s="15"/>
      <c r="E71" s="53"/>
      <c r="F71" s="38"/>
    </row>
    <row r="72" spans="1:6" x14ac:dyDescent="0.25">
      <c r="A72" s="17" t="s">
        <v>16</v>
      </c>
      <c r="B72" s="26">
        <v>20</v>
      </c>
      <c r="C72" s="4">
        <v>1180.52</v>
      </c>
      <c r="D72" s="4">
        <v>23610.400000000001</v>
      </c>
      <c r="E72" s="53"/>
      <c r="F72" s="38">
        <f t="shared" si="0"/>
        <v>23610.400000000001</v>
      </c>
    </row>
    <row r="73" spans="1:6" x14ac:dyDescent="0.25">
      <c r="A73" s="17" t="s">
        <v>9</v>
      </c>
      <c r="B73" s="26">
        <v>20</v>
      </c>
      <c r="C73" s="4">
        <v>2361.04</v>
      </c>
      <c r="D73" s="4">
        <v>47220.800000000003</v>
      </c>
      <c r="E73" s="53"/>
      <c r="F73" s="38">
        <f t="shared" si="0"/>
        <v>47220.800000000003</v>
      </c>
    </row>
    <row r="74" spans="1:6" x14ac:dyDescent="0.25">
      <c r="A74" s="17" t="s">
        <v>17</v>
      </c>
      <c r="B74" s="26">
        <v>10</v>
      </c>
      <c r="C74" s="4">
        <v>4131.82</v>
      </c>
      <c r="D74" s="4">
        <v>41318.199999999997</v>
      </c>
      <c r="E74" s="53"/>
      <c r="F74" s="38">
        <f t="shared" si="0"/>
        <v>41318.199999999997</v>
      </c>
    </row>
    <row r="75" spans="1:6" x14ac:dyDescent="0.25">
      <c r="A75" s="3" t="s">
        <v>39</v>
      </c>
      <c r="B75" s="26"/>
      <c r="C75" s="15"/>
      <c r="D75" s="15"/>
      <c r="E75" s="53"/>
      <c r="F75" s="38"/>
    </row>
    <row r="76" spans="1:6" x14ac:dyDescent="0.25">
      <c r="A76" s="17" t="s">
        <v>16</v>
      </c>
      <c r="B76" s="26">
        <v>20</v>
      </c>
      <c r="C76" s="4">
        <v>354.15599999999995</v>
      </c>
      <c r="D76" s="4">
        <v>7083.119999999999</v>
      </c>
      <c r="E76" s="53"/>
      <c r="F76" s="38">
        <f t="shared" si="0"/>
        <v>7083.119999999999</v>
      </c>
    </row>
    <row r="77" spans="1:6" x14ac:dyDescent="0.25">
      <c r="A77" s="17" t="s">
        <v>9</v>
      </c>
      <c r="B77" s="26">
        <v>20</v>
      </c>
      <c r="C77" s="4">
        <v>619.77299999999991</v>
      </c>
      <c r="D77" s="4">
        <v>12395.46</v>
      </c>
      <c r="E77" s="53"/>
      <c r="F77" s="38">
        <f t="shared" si="0"/>
        <v>12395.46</v>
      </c>
    </row>
    <row r="78" spans="1:6" x14ac:dyDescent="0.25">
      <c r="A78" s="17" t="s">
        <v>17</v>
      </c>
      <c r="B78" s="26">
        <v>10</v>
      </c>
      <c r="C78" s="4">
        <v>1084.6081159999999</v>
      </c>
      <c r="D78" s="4">
        <v>10846.081159999998</v>
      </c>
      <c r="E78" s="53"/>
      <c r="F78" s="38">
        <f t="shared" si="0"/>
        <v>10846.081159999998</v>
      </c>
    </row>
    <row r="79" spans="1:6" ht="25.5" x14ac:dyDescent="0.25">
      <c r="A79" s="3" t="s">
        <v>40</v>
      </c>
      <c r="B79" s="26"/>
      <c r="C79" s="15"/>
      <c r="D79" s="15"/>
      <c r="E79" s="53"/>
      <c r="F79" s="38"/>
    </row>
    <row r="80" spans="1:6" x14ac:dyDescent="0.25">
      <c r="A80" s="17" t="s">
        <v>26</v>
      </c>
      <c r="B80" s="26">
        <v>5</v>
      </c>
      <c r="C80" s="4">
        <v>10302.719999999999</v>
      </c>
      <c r="D80" s="4">
        <v>51513.599999999999</v>
      </c>
      <c r="E80" s="53"/>
      <c r="F80" s="38">
        <f t="shared" si="0"/>
        <v>51513.599999999999</v>
      </c>
    </row>
    <row r="81" spans="1:6" x14ac:dyDescent="0.25">
      <c r="A81" s="3" t="s">
        <v>41</v>
      </c>
      <c r="B81" s="26"/>
      <c r="C81" s="15"/>
      <c r="D81" s="15"/>
      <c r="E81" s="53"/>
      <c r="F81" s="38"/>
    </row>
    <row r="82" spans="1:6" x14ac:dyDescent="0.25">
      <c r="A82" s="17" t="s">
        <v>26</v>
      </c>
      <c r="B82" s="26">
        <v>20</v>
      </c>
      <c r="C82" s="4">
        <v>2071.2759999999998</v>
      </c>
      <c r="D82" s="4">
        <v>41425.519999999997</v>
      </c>
      <c r="E82" s="53"/>
      <c r="F82" s="38">
        <f t="shared" si="0"/>
        <v>41425.519999999997</v>
      </c>
    </row>
    <row r="83" spans="1:6" x14ac:dyDescent="0.25">
      <c r="A83" s="3" t="s">
        <v>42</v>
      </c>
      <c r="B83" s="26"/>
      <c r="C83" s="15"/>
      <c r="D83" s="15"/>
      <c r="E83" s="53"/>
      <c r="F83" s="38"/>
    </row>
    <row r="84" spans="1:6" x14ac:dyDescent="0.25">
      <c r="A84" s="17" t="s">
        <v>16</v>
      </c>
      <c r="B84" s="26">
        <v>12</v>
      </c>
      <c r="C84" s="4">
        <v>643.91999999999996</v>
      </c>
      <c r="D84" s="4">
        <v>7727.0399999999991</v>
      </c>
      <c r="E84" s="53"/>
      <c r="F84" s="38">
        <f t="shared" si="0"/>
        <v>7727.0399999999991</v>
      </c>
    </row>
    <row r="85" spans="1:6" x14ac:dyDescent="0.25">
      <c r="A85" s="17" t="s">
        <v>9</v>
      </c>
      <c r="B85" s="26">
        <v>12</v>
      </c>
      <c r="C85" s="4">
        <v>1287.8399999999999</v>
      </c>
      <c r="D85" s="4">
        <v>15454.079999999998</v>
      </c>
      <c r="E85" s="53"/>
      <c r="F85" s="38">
        <f t="shared" si="0"/>
        <v>15454.079999999998</v>
      </c>
    </row>
    <row r="86" spans="1:6" x14ac:dyDescent="0.25">
      <c r="A86" s="17" t="s">
        <v>17</v>
      </c>
      <c r="B86" s="26">
        <v>1</v>
      </c>
      <c r="C86" s="4">
        <v>2575.6799999999998</v>
      </c>
      <c r="D86" s="4">
        <v>2575.6799999999998</v>
      </c>
      <c r="E86" s="53"/>
      <c r="F86" s="38">
        <f t="shared" si="0"/>
        <v>2575.6799999999998</v>
      </c>
    </row>
    <row r="87" spans="1:6" x14ac:dyDescent="0.25">
      <c r="A87" s="18" t="s">
        <v>43</v>
      </c>
      <c r="B87" s="28"/>
      <c r="C87" s="19"/>
      <c r="D87" s="19"/>
      <c r="E87" s="53"/>
      <c r="F87" s="38"/>
    </row>
    <row r="88" spans="1:6" x14ac:dyDescent="0.25">
      <c r="A88" s="3" t="s">
        <v>44</v>
      </c>
      <c r="B88" s="26"/>
      <c r="C88" s="15"/>
      <c r="D88" s="15"/>
      <c r="E88" s="53"/>
      <c r="F88" s="38"/>
    </row>
    <row r="89" spans="1:6" x14ac:dyDescent="0.25">
      <c r="A89" s="17" t="s">
        <v>26</v>
      </c>
      <c r="B89" s="26">
        <v>6</v>
      </c>
      <c r="C89" s="4">
        <v>14166.24</v>
      </c>
      <c r="D89" s="4">
        <v>84997.440000000002</v>
      </c>
      <c r="E89" s="53"/>
      <c r="F89" s="38">
        <f t="shared" ref="F89:F109" si="1">D89-(D89*$E$23)</f>
        <v>84997.440000000002</v>
      </c>
    </row>
    <row r="90" spans="1:6" x14ac:dyDescent="0.25">
      <c r="A90" s="3" t="s">
        <v>45</v>
      </c>
      <c r="B90" s="26"/>
      <c r="C90" s="15"/>
      <c r="D90" s="15"/>
      <c r="E90" s="53"/>
      <c r="F90" s="38"/>
    </row>
    <row r="91" spans="1:6" x14ac:dyDescent="0.25">
      <c r="A91" s="17" t="s">
        <v>16</v>
      </c>
      <c r="B91" s="26">
        <v>30</v>
      </c>
      <c r="C91" s="4">
        <v>429.28</v>
      </c>
      <c r="D91" s="4">
        <v>12878.4</v>
      </c>
      <c r="E91" s="53"/>
      <c r="F91" s="38">
        <f t="shared" si="1"/>
        <v>12878.4</v>
      </c>
    </row>
    <row r="92" spans="1:6" x14ac:dyDescent="0.25">
      <c r="A92" s="17" t="s">
        <v>9</v>
      </c>
      <c r="B92" s="26">
        <v>30</v>
      </c>
      <c r="C92" s="4">
        <v>643.91999999999996</v>
      </c>
      <c r="D92" s="4">
        <v>19317.599999999999</v>
      </c>
      <c r="E92" s="53"/>
      <c r="F92" s="38">
        <f t="shared" si="1"/>
        <v>19317.599999999999</v>
      </c>
    </row>
    <row r="93" spans="1:6" x14ac:dyDescent="0.25">
      <c r="A93" s="17" t="s">
        <v>17</v>
      </c>
      <c r="B93" s="26">
        <v>15</v>
      </c>
      <c r="C93" s="4">
        <v>1395.1599999999999</v>
      </c>
      <c r="D93" s="4">
        <v>20927.399999999998</v>
      </c>
      <c r="E93" s="53"/>
      <c r="F93" s="38">
        <f t="shared" si="1"/>
        <v>20927.399999999998</v>
      </c>
    </row>
    <row r="94" spans="1:6" x14ac:dyDescent="0.25">
      <c r="A94" s="3" t="s">
        <v>46</v>
      </c>
      <c r="B94" s="26"/>
      <c r="C94" s="15"/>
      <c r="D94" s="15"/>
      <c r="E94" s="53"/>
      <c r="F94" s="38"/>
    </row>
    <row r="95" spans="1:6" x14ac:dyDescent="0.25">
      <c r="A95" s="17" t="s">
        <v>16</v>
      </c>
      <c r="B95" s="26">
        <v>2</v>
      </c>
      <c r="C95" s="4">
        <v>4078.16</v>
      </c>
      <c r="D95" s="4">
        <v>8156.32</v>
      </c>
      <c r="E95" s="53"/>
      <c r="F95" s="38">
        <f t="shared" si="1"/>
        <v>8156.32</v>
      </c>
    </row>
    <row r="96" spans="1:6" x14ac:dyDescent="0.25">
      <c r="A96" s="17" t="s">
        <v>9</v>
      </c>
      <c r="B96" s="26">
        <v>4</v>
      </c>
      <c r="C96" s="4">
        <v>5687.96</v>
      </c>
      <c r="D96" s="4">
        <v>22751.84</v>
      </c>
      <c r="E96" s="53"/>
      <c r="F96" s="38">
        <f t="shared" si="1"/>
        <v>22751.84</v>
      </c>
    </row>
    <row r="97" spans="1:6" x14ac:dyDescent="0.25">
      <c r="A97" s="17" t="s">
        <v>17</v>
      </c>
      <c r="B97" s="26">
        <v>1</v>
      </c>
      <c r="C97" s="4">
        <v>7297.7599999999993</v>
      </c>
      <c r="D97" s="4">
        <v>7297.7599999999993</v>
      </c>
      <c r="E97" s="53"/>
      <c r="F97" s="38">
        <f t="shared" si="1"/>
        <v>7297.7599999999993</v>
      </c>
    </row>
    <row r="98" spans="1:6" x14ac:dyDescent="0.25">
      <c r="A98" s="3" t="s">
        <v>47</v>
      </c>
      <c r="B98" s="26"/>
      <c r="C98" s="15"/>
      <c r="D98" s="15"/>
      <c r="E98" s="53"/>
      <c r="F98" s="38"/>
    </row>
    <row r="99" spans="1:6" x14ac:dyDescent="0.25">
      <c r="A99" s="17" t="s">
        <v>16</v>
      </c>
      <c r="B99" s="26">
        <v>12</v>
      </c>
      <c r="C99" s="4">
        <v>783.43599999999992</v>
      </c>
      <c r="D99" s="4">
        <v>9401.232</v>
      </c>
      <c r="E99" s="53"/>
      <c r="F99" s="38">
        <f t="shared" si="1"/>
        <v>9401.232</v>
      </c>
    </row>
    <row r="100" spans="1:6" x14ac:dyDescent="0.25">
      <c r="A100" s="17" t="s">
        <v>9</v>
      </c>
      <c r="B100" s="26">
        <v>6</v>
      </c>
      <c r="C100" s="4">
        <v>1395.1599999999999</v>
      </c>
      <c r="D100" s="4">
        <v>8370.9599999999991</v>
      </c>
      <c r="E100" s="53"/>
      <c r="F100" s="38">
        <f t="shared" si="1"/>
        <v>8370.9599999999991</v>
      </c>
    </row>
    <row r="101" spans="1:6" x14ac:dyDescent="0.25">
      <c r="A101" s="17" t="s">
        <v>17</v>
      </c>
      <c r="B101" s="26">
        <v>3</v>
      </c>
      <c r="C101" s="4">
        <v>3112.2799999999997</v>
      </c>
      <c r="D101" s="4">
        <v>9336.84</v>
      </c>
      <c r="E101" s="53"/>
      <c r="F101" s="38">
        <f t="shared" si="1"/>
        <v>9336.84</v>
      </c>
    </row>
    <row r="102" spans="1:6" ht="25.5" x14ac:dyDescent="0.25">
      <c r="A102" s="3" t="s">
        <v>48</v>
      </c>
      <c r="B102" s="26"/>
      <c r="C102" s="15"/>
      <c r="D102" s="15"/>
      <c r="E102" s="53"/>
      <c r="F102" s="38"/>
    </row>
    <row r="103" spans="1:6" x14ac:dyDescent="0.25">
      <c r="A103" s="17" t="s">
        <v>16</v>
      </c>
      <c r="B103" s="26">
        <v>6</v>
      </c>
      <c r="C103" s="4">
        <v>11251.965399999999</v>
      </c>
      <c r="D103" s="4">
        <v>67511.792399999991</v>
      </c>
      <c r="E103" s="53"/>
      <c r="F103" s="38">
        <f t="shared" si="1"/>
        <v>67511.792399999991</v>
      </c>
    </row>
    <row r="104" spans="1:6" x14ac:dyDescent="0.25">
      <c r="A104" s="17" t="s">
        <v>9</v>
      </c>
      <c r="B104" s="26">
        <v>6</v>
      </c>
      <c r="C104" s="4">
        <v>22742.406571999996</v>
      </c>
      <c r="D104" s="4">
        <v>136454.43943199998</v>
      </c>
      <c r="E104" s="53"/>
      <c r="F104" s="38">
        <f t="shared" si="1"/>
        <v>136454.43943199998</v>
      </c>
    </row>
    <row r="105" spans="1:6" x14ac:dyDescent="0.25">
      <c r="A105" s="17" t="s">
        <v>17</v>
      </c>
      <c r="B105" s="26">
        <v>2</v>
      </c>
      <c r="C105" s="4">
        <v>36821.105647999997</v>
      </c>
      <c r="D105" s="4">
        <v>73642.211295999994</v>
      </c>
      <c r="E105" s="53"/>
      <c r="F105" s="38">
        <f t="shared" si="1"/>
        <v>73642.211295999994</v>
      </c>
    </row>
    <row r="106" spans="1:6" x14ac:dyDescent="0.25">
      <c r="A106" s="3" t="s">
        <v>49</v>
      </c>
      <c r="B106" s="26"/>
      <c r="C106" s="15"/>
      <c r="D106" s="15"/>
      <c r="E106" s="53"/>
      <c r="F106" s="38"/>
    </row>
    <row r="107" spans="1:6" x14ac:dyDescent="0.25">
      <c r="A107" s="17" t="s">
        <v>16</v>
      </c>
      <c r="B107" s="26">
        <v>3</v>
      </c>
      <c r="C107" s="4">
        <v>6457.8307519999989</v>
      </c>
      <c r="D107" s="4">
        <v>19373.492255999998</v>
      </c>
      <c r="E107" s="53"/>
      <c r="F107" s="38">
        <f t="shared" si="1"/>
        <v>19373.492255999998</v>
      </c>
    </row>
    <row r="108" spans="1:6" x14ac:dyDescent="0.25">
      <c r="A108" s="17" t="s">
        <v>9</v>
      </c>
      <c r="B108" s="26">
        <v>2</v>
      </c>
      <c r="C108" s="4">
        <v>10198.576671999999</v>
      </c>
      <c r="D108" s="4">
        <v>20397.153343999998</v>
      </c>
      <c r="E108" s="53"/>
      <c r="F108" s="38">
        <f t="shared" si="1"/>
        <v>20397.153343999998</v>
      </c>
    </row>
    <row r="109" spans="1:6" x14ac:dyDescent="0.25">
      <c r="A109" s="17" t="s">
        <v>17</v>
      </c>
      <c r="B109" s="26">
        <v>1</v>
      </c>
      <c r="C109" s="4">
        <v>13939.344056</v>
      </c>
      <c r="D109" s="4">
        <v>13939.344056</v>
      </c>
      <c r="E109" s="53"/>
      <c r="F109" s="38">
        <f t="shared" si="1"/>
        <v>13939.344056</v>
      </c>
    </row>
    <row r="110" spans="1:6" x14ac:dyDescent="0.25">
      <c r="B110" s="8"/>
      <c r="C110" s="9"/>
      <c r="D110" s="7" t="s">
        <v>50</v>
      </c>
      <c r="E110" s="9"/>
      <c r="F110" s="7" t="s">
        <v>51</v>
      </c>
    </row>
    <row r="111" spans="1:6" ht="15.75" x14ac:dyDescent="0.25">
      <c r="A111" s="55" t="s">
        <v>57</v>
      </c>
      <c r="B111" s="55"/>
      <c r="C111" s="21"/>
      <c r="D111" s="21">
        <v>3208980.8684440004</v>
      </c>
      <c r="E111" s="21"/>
      <c r="F111" s="21">
        <f>SUM(F24:F109)</f>
        <v>3208980.8684440004</v>
      </c>
    </row>
    <row r="112" spans="1:6" x14ac:dyDescent="0.25">
      <c r="B112" s="30"/>
      <c r="E112" s="42"/>
      <c r="F112" s="22"/>
    </row>
    <row r="113" spans="1:8" ht="15.75" thickBot="1" x14ac:dyDescent="0.3">
      <c r="A113" s="1" t="s">
        <v>63</v>
      </c>
      <c r="B113" s="1"/>
      <c r="F113" s="22"/>
    </row>
    <row r="114" spans="1:8" ht="26.25" thickBot="1" x14ac:dyDescent="0.3">
      <c r="A114" s="63" t="s">
        <v>52</v>
      </c>
      <c r="B114" s="64"/>
      <c r="C114" s="2" t="s">
        <v>62</v>
      </c>
      <c r="D114" s="63" t="s">
        <v>61</v>
      </c>
      <c r="E114" s="64"/>
      <c r="F114" s="25" t="s">
        <v>53</v>
      </c>
    </row>
    <row r="115" spans="1:8" x14ac:dyDescent="0.25">
      <c r="A115" s="58">
        <v>1000000</v>
      </c>
      <c r="B115" s="59"/>
      <c r="C115" s="33">
        <v>0.05</v>
      </c>
      <c r="D115" s="56">
        <v>0.05</v>
      </c>
      <c r="E115" s="57"/>
      <c r="F115" s="38">
        <f>A115*(1+D115)</f>
        <v>1050000</v>
      </c>
    </row>
    <row r="116" spans="1:8" ht="33" customHeight="1" x14ac:dyDescent="0.25">
      <c r="B116" s="30"/>
      <c r="D116" s="36" t="s">
        <v>69</v>
      </c>
      <c r="F116" s="36" t="s">
        <v>68</v>
      </c>
    </row>
    <row r="117" spans="1:8" ht="15.75" x14ac:dyDescent="0.25">
      <c r="A117" s="54" t="s">
        <v>58</v>
      </c>
      <c r="B117" s="54"/>
      <c r="C117" s="10"/>
      <c r="D117" s="21">
        <f>A115*(1+C115)</f>
        <v>1050000</v>
      </c>
      <c r="E117" s="10"/>
      <c r="F117" s="21">
        <f>F115</f>
        <v>1050000</v>
      </c>
    </row>
    <row r="118" spans="1:8" x14ac:dyDescent="0.25">
      <c r="B118" s="30"/>
      <c r="D118" s="42"/>
      <c r="E118" s="42"/>
      <c r="F118" s="42"/>
    </row>
    <row r="119" spans="1:8" x14ac:dyDescent="0.25">
      <c r="B119" s="30"/>
      <c r="D119" s="7" t="s">
        <v>66</v>
      </c>
      <c r="F119" s="7" t="s">
        <v>67</v>
      </c>
    </row>
    <row r="120" spans="1:8" ht="15.75" x14ac:dyDescent="0.25">
      <c r="A120" s="54" t="s">
        <v>54</v>
      </c>
      <c r="B120" s="54"/>
      <c r="C120" s="54"/>
      <c r="D120" s="35">
        <f>SUM(D117,D111,D19)</f>
        <v>5802839.3842360005</v>
      </c>
      <c r="E120" s="34"/>
      <c r="F120" s="55">
        <f>F117+F111+F19</f>
        <v>5802839.3842360005</v>
      </c>
    </row>
    <row r="121" spans="1:8" ht="15.75" x14ac:dyDescent="0.25">
      <c r="A121" s="51" t="s">
        <v>55</v>
      </c>
      <c r="B121" s="51"/>
      <c r="C121" s="51"/>
      <c r="D121" s="43"/>
      <c r="E121" s="44"/>
      <c r="F121" s="55"/>
    </row>
    <row r="122" spans="1:8" ht="22.5" x14ac:dyDescent="0.25">
      <c r="A122" s="23"/>
      <c r="B122" s="31"/>
      <c r="C122" s="41"/>
      <c r="D122" s="39" t="s">
        <v>66</v>
      </c>
      <c r="E122" s="40" t="s">
        <v>76</v>
      </c>
      <c r="F122" s="39" t="s">
        <v>67</v>
      </c>
    </row>
    <row r="123" spans="1:8" ht="15.75" x14ac:dyDescent="0.25">
      <c r="A123" s="54" t="s">
        <v>54</v>
      </c>
      <c r="B123" s="54"/>
      <c r="C123" s="54"/>
      <c r="D123" s="35">
        <f>D120*3</f>
        <v>17408518.152708001</v>
      </c>
      <c r="E123" s="34"/>
      <c r="F123" s="55">
        <f>F120*3</f>
        <v>17408518.152708001</v>
      </c>
      <c r="H123" s="45"/>
    </row>
    <row r="124" spans="1:8" ht="15.75" x14ac:dyDescent="0.25">
      <c r="A124" s="50" t="s">
        <v>77</v>
      </c>
      <c r="B124" s="50"/>
      <c r="C124" s="50"/>
      <c r="D124" s="34"/>
      <c r="E124" s="46">
        <f>(100-(F123*100/D123))/100</f>
        <v>0</v>
      </c>
      <c r="F124" s="55"/>
    </row>
    <row r="125" spans="1:8" x14ac:dyDescent="0.25">
      <c r="F125" s="24"/>
    </row>
  </sheetData>
  <mergeCells count="35">
    <mergeCell ref="A1:F3"/>
    <mergeCell ref="B4:F4"/>
    <mergeCell ref="B5:F5"/>
    <mergeCell ref="B6:F6"/>
    <mergeCell ref="B7:F7"/>
    <mergeCell ref="B8:F8"/>
    <mergeCell ref="A10:C10"/>
    <mergeCell ref="C21:F21"/>
    <mergeCell ref="A21:B21"/>
    <mergeCell ref="D114:E114"/>
    <mergeCell ref="D12:D17"/>
    <mergeCell ref="F12:F17"/>
    <mergeCell ref="A11:C11"/>
    <mergeCell ref="A12:C12"/>
    <mergeCell ref="A13:C13"/>
    <mergeCell ref="A14:C14"/>
    <mergeCell ref="A15:C15"/>
    <mergeCell ref="A16:C16"/>
    <mergeCell ref="A17:C17"/>
    <mergeCell ref="A9:F9"/>
    <mergeCell ref="A114:B114"/>
    <mergeCell ref="D10:F10"/>
    <mergeCell ref="A124:C124"/>
    <mergeCell ref="A121:C121"/>
    <mergeCell ref="E12:E17"/>
    <mergeCell ref="E23:E109"/>
    <mergeCell ref="A19:B19"/>
    <mergeCell ref="A111:B111"/>
    <mergeCell ref="A120:C120"/>
    <mergeCell ref="D115:E115"/>
    <mergeCell ref="A115:B115"/>
    <mergeCell ref="F123:F124"/>
    <mergeCell ref="F120:F121"/>
    <mergeCell ref="A117:B117"/>
    <mergeCell ref="A123:C123"/>
  </mergeCells>
  <pageMargins left="0.25" right="0.25" top="0.75" bottom="0.75" header="0.3" footer="0.3"/>
  <pageSetup paperSize="9" scale="59" fitToHeight="0" orientation="portrait" r:id="rId1"/>
  <rowBreaks count="1" manualBreakCount="1">
    <brk id="7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 DISTRIBUIDORA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Ramos de Albuquerque</dc:creator>
  <cp:lastModifiedBy>Administrador</cp:lastModifiedBy>
  <cp:lastPrinted>2018-06-22T12:13:47Z</cp:lastPrinted>
  <dcterms:created xsi:type="dcterms:W3CDTF">2018-06-21T19:05:24Z</dcterms:created>
  <dcterms:modified xsi:type="dcterms:W3CDTF">2018-09-24T18:05:38Z</dcterms:modified>
</cp:coreProperties>
</file>