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<sst xmlns="http://schemas.openxmlformats.org/spreadsheetml/2006/main" count="200" uniqueCount="135">
  <si>
    <t xml:space="preserve">ÓRGÃO</t>
  </si>
  <si>
    <t xml:space="preserve">PREGÃO ELETRÔNICO Nº ……../2020</t>
  </si>
  <si>
    <t xml:space="preserve">IN 05/2017/SEGES/MPDG - ANEXO VII-D</t>
  </si>
  <si>
    <t xml:space="preserve">PLANILHA DE CUSTOS E FORMAÇÃO DE PREÇOS</t>
  </si>
  <si>
    <t xml:space="preserve">Processo nº XXXXXXXXXXXXX</t>
  </si>
  <si>
    <t xml:space="preserve">IDENTIFICAÇÃO DO LICITANTE</t>
  </si>
  <si>
    <t xml:space="preserve">RAZÃO SOCIAL: </t>
  </si>
  <si>
    <t xml:space="preserve">CNPJ:  </t>
  </si>
  <si>
    <t xml:space="preserve">ENDEREÇO:  </t>
  </si>
  <si>
    <t xml:space="preserve">TELEFONE:  </t>
  </si>
  <si>
    <t xml:space="preserve">E-MAIL:  </t>
  </si>
  <si>
    <t xml:space="preserve">CATEGORIA: Recepcionista - 40 horas semanais</t>
  </si>
  <si>
    <t xml:space="preserve">Discriminação dos Serviços</t>
  </si>
  <si>
    <t xml:space="preserve">A</t>
  </si>
  <si>
    <t xml:space="preserve">Data de apresentação da proposta</t>
  </si>
  <si>
    <t xml:space="preserve">B</t>
  </si>
  <si>
    <t xml:space="preserve">Município</t>
  </si>
  <si>
    <t xml:space="preserve">XXX</t>
  </si>
  <si>
    <t xml:space="preserve">C</t>
  </si>
  <si>
    <t xml:space="preserve">Ano do Acordo, Convenção ou Dissídio Coletivo</t>
  </si>
  <si>
    <t xml:space="preserve">D</t>
  </si>
  <si>
    <t xml:space="preserve">Nº de meses de execução contratual</t>
  </si>
  <si>
    <t xml:space="preserve">Identificação do Serviço</t>
  </si>
  <si>
    <t xml:space="preserve">Tipo de Serviço</t>
  </si>
  <si>
    <t xml:space="preserve">Unidade de Medida</t>
  </si>
  <si>
    <t xml:space="preserve">Quantidade total a contratar (em função da unidade de medida)</t>
  </si>
  <si>
    <t xml:space="preserve">POSTO</t>
  </si>
  <si>
    <t xml:space="preserve">Dados para composição dos custos referentes à mão-de-obra</t>
  </si>
  <si>
    <t xml:space="preserve">Tipo de serviço (mesmo serviço com características distintas)</t>
  </si>
  <si>
    <t xml:space="preserve">RECEPÇÃO</t>
  </si>
  <si>
    <t xml:space="preserve">Classificação Brasileira de Ocupações (CBO)</t>
  </si>
  <si>
    <t xml:space="preserve">4221-05</t>
  </si>
  <si>
    <t xml:space="preserve">Salário Nominativo da Categoria Profissional</t>
  </si>
  <si>
    <t xml:space="preserve">Categoria profissional (vinculada à execução contratual)</t>
  </si>
  <si>
    <t xml:space="preserve">RECEPCIONISTA</t>
  </si>
  <si>
    <t xml:space="preserve">Data base da categoria (dia/mês/ano)</t>
  </si>
  <si>
    <t xml:space="preserve">SINDICATO PATRONAL: XXXXX</t>
  </si>
  <si>
    <t xml:space="preserve">SINDICATO LABORAL: XXXX</t>
  </si>
  <si>
    <t xml:space="preserve">MÓDULO 1 - COMPOSIÇÃO DA REMUNERAÇÃO</t>
  </si>
  <si>
    <t xml:space="preserve">COMPOSIÇÃO DA REMUNERAÇÃO</t>
  </si>
  <si>
    <t xml:space="preserve">%</t>
  </si>
  <si>
    <t xml:space="preserve">VALOR (R$)</t>
  </si>
  <si>
    <t xml:space="preserve">Salário Base</t>
  </si>
  <si>
    <t xml:space="preserve">Adicional Periculosidade </t>
  </si>
  <si>
    <t xml:space="preserve">Adicional Insalubridade</t>
  </si>
  <si>
    <t xml:space="preserve">Adicional Noturno</t>
  </si>
  <si>
    <t xml:space="preserve">E</t>
  </si>
  <si>
    <t xml:space="preserve">Adicional de Hora Domingo</t>
  </si>
  <si>
    <t xml:space="preserve">F</t>
  </si>
  <si>
    <t xml:space="preserve">Adicional de Hora Extra no Feriado Trabalhado</t>
  </si>
  <si>
    <t xml:space="preserve">G</t>
  </si>
  <si>
    <t xml:space="preserve">Outros (especificar)</t>
  </si>
  <si>
    <t xml:space="preserve">TOTAL DO MÓDULO 1</t>
  </si>
  <si>
    <t xml:space="preserve">MÓDULO 2 – ENCARGOS E BENEFÍCIOS ANUAIS, MENSAIS E DIÁRIOS</t>
  </si>
  <si>
    <t xml:space="preserve">Submódulo 2.1 - 13º Salário, Férias e Adicional de Férias</t>
  </si>
  <si>
    <t xml:space="preserve">13 (Décimo-terceiro) salário </t>
  </si>
  <si>
    <t xml:space="preserve">Férias e Adicional de Férias</t>
  </si>
  <si>
    <t xml:space="preserve">Incidência dos encargos previstos no Submódulo 2.2 sobre 13º salário e Férias</t>
  </si>
  <si>
    <t xml:space="preserve">TOTAL SUBMÓDULO 2.1</t>
  </si>
  <si>
    <t xml:space="preserve">Submódulo 2.2 - GPS, FGTS e Outras Contribuições</t>
  </si>
  <si>
    <t xml:space="preserve">INSS </t>
  </si>
  <si>
    <t xml:space="preserve">Salário Educação </t>
  </si>
  <si>
    <t xml:space="preserve">SAT (Seguro Acidente de Trabalho)</t>
  </si>
  <si>
    <t xml:space="preserve">SESC ou SESI</t>
  </si>
  <si>
    <t xml:space="preserve">SENAI - SENAC </t>
  </si>
  <si>
    <t xml:space="preserve">SEBRAE </t>
  </si>
  <si>
    <t xml:space="preserve">INCRA </t>
  </si>
  <si>
    <t xml:space="preserve">H</t>
  </si>
  <si>
    <t xml:space="preserve">FGTS </t>
  </si>
  <si>
    <t xml:space="preserve">TOTAL SUBMÓDULO 2.2</t>
  </si>
  <si>
    <t xml:space="preserve">Submódulo 2.3 - Benefícios Mensais e Diários</t>
  </si>
  <si>
    <t xml:space="preserve">Transporte</t>
  </si>
  <si>
    <t xml:space="preserve">Auxílio-Refeição/Alimentação</t>
  </si>
  <si>
    <t xml:space="preserve">Auxílio-Saúde</t>
  </si>
  <si>
    <t xml:space="preserve">Seguro</t>
  </si>
  <si>
    <t xml:space="preserve">TOTAL SUBMÓDULO 2.3</t>
  </si>
  <si>
    <t xml:space="preserve">QUADRO-RESUMO DO MÓDULO 2 - ENCARGOS, BENEFÍCIOS ANUAIS, MENSAIS E DIÁRIOS</t>
  </si>
  <si>
    <t xml:space="preserve">Módulo 2 - Encargos, Benefícios Anuais, Mensais e Diários</t>
  </si>
  <si>
    <t xml:space="preserve">2.1</t>
  </si>
  <si>
    <t xml:space="preserve">13º Salário, Férias e Adicional de Férias</t>
  </si>
  <si>
    <t xml:space="preserve">2.2</t>
  </si>
  <si>
    <t xml:space="preserve">GPS, FGTS e Outras Contribuições</t>
  </si>
  <si>
    <t xml:space="preserve">2.3</t>
  </si>
  <si>
    <t xml:space="preserve">Benefícios Mensais e Diários</t>
  </si>
  <si>
    <t xml:space="preserve">TOTAL DO MÓDULO 2</t>
  </si>
  <si>
    <t xml:space="preserve">MÓDULO 3 – PROVISÃO PARA RESCISÃO</t>
  </si>
  <si>
    <t xml:space="preserve">PROVISÃO PARA RESCISÃO</t>
  </si>
  <si>
    <t xml:space="preserve">Aviso Prévio Indenizado</t>
  </si>
  <si>
    <t xml:space="preserve">Incidência do FGTS sobre Aviso Prévio Indenizado</t>
  </si>
  <si>
    <t xml:space="preserve">Multa do FGTS e contribuição social sobre o Aviso Prévio Indenizado</t>
  </si>
  <si>
    <t xml:space="preserve">Aviso Prévio Trabalhado </t>
  </si>
  <si>
    <t xml:space="preserve">Incidência dos encargos do submódulo 2.2 sobre Aviso Prévio Trabalhado</t>
  </si>
  <si>
    <t xml:space="preserve">Multa do FGTS e contribuição social sobre o Aviso Prévio Trabalhado</t>
  </si>
  <si>
    <t xml:space="preserve">TOTAL DO MÓDULO 3</t>
  </si>
  <si>
    <t xml:space="preserve">MÓDULO 4 – CUSTO DE REPOSIÇÃO DO PROFISSIONAL AUSENTE</t>
  </si>
  <si>
    <t xml:space="preserve">Submódulo 4.1 - Substituto nas Ausências Legais</t>
  </si>
  <si>
    <t xml:space="preserve">Substituto na cobertura de Férias</t>
  </si>
  <si>
    <t xml:space="preserve">Substituto na cobertura de Ausências Legais</t>
  </si>
  <si>
    <t xml:space="preserve">Substituto na cobertura de Licença-Paternidade</t>
  </si>
  <si>
    <t xml:space="preserve">Substituto na cobertura de Ausência por acidente de trabalho</t>
  </si>
  <si>
    <t xml:space="preserve">Substituto na cobertura de Afastamento Maternidade</t>
  </si>
  <si>
    <t xml:space="preserve">TOTAL SUBMÓDULO 4.1</t>
  </si>
  <si>
    <t xml:space="preserve">Submódulo 4.2 - Intrajornada</t>
  </si>
  <si>
    <t xml:space="preserve">Intervalo para Repouso ou Alimentação</t>
  </si>
  <si>
    <t xml:space="preserve">TOTAL SUBMÓDULO 4.2</t>
  </si>
  <si>
    <t xml:space="preserve">QUADRO-RESUMO DO MÓDULO 4 - CUSTO DE REPOSIÇÃO DO PROFISSIONAL AUSENTE</t>
  </si>
  <si>
    <t xml:space="preserve">Módulo 4 - Custo de Reposição do Profissional Ausente</t>
  </si>
  <si>
    <t xml:space="preserve">4.1</t>
  </si>
  <si>
    <t xml:space="preserve">Ausências Legais</t>
  </si>
  <si>
    <t xml:space="preserve">4.2</t>
  </si>
  <si>
    <t xml:space="preserve">Intrajornada</t>
  </si>
  <si>
    <t xml:space="preserve">TOTAL DO MÓDULO 4</t>
  </si>
  <si>
    <t xml:space="preserve">MÓDULO 5 – INSUMOS DIVERSOS</t>
  </si>
  <si>
    <t xml:space="preserve">INSUMOS DIVERSOS</t>
  </si>
  <si>
    <t xml:space="preserve">Uniformes </t>
  </si>
  <si>
    <t xml:space="preserve">Materiais </t>
  </si>
  <si>
    <t xml:space="preserve">Equipamentos</t>
  </si>
  <si>
    <t xml:space="preserve">EPIs</t>
  </si>
  <si>
    <t xml:space="preserve">TOTAL DO MÓDULO 5</t>
  </si>
  <si>
    <t xml:space="preserve">MÓDULO 6 – CUSTOS INDIRETOS, TRIBUTOS E LUCRO</t>
  </si>
  <si>
    <t xml:space="preserve">CUSTOS INDIRETOS, TRIBUTOS E LUCRO</t>
  </si>
  <si>
    <t xml:space="preserve">Custos Indiretos</t>
  </si>
  <si>
    <t xml:space="preserve">Lucro</t>
  </si>
  <si>
    <t xml:space="preserve">TRIBUTOS </t>
  </si>
  <si>
    <t xml:space="preserve">C.1</t>
  </si>
  <si>
    <t xml:space="preserve">PIS (LUCRO PRESUMIDO)</t>
  </si>
  <si>
    <t xml:space="preserve">C.2</t>
  </si>
  <si>
    <t xml:space="preserve">COFINS (LUCRO PRESUMIDO)</t>
  </si>
  <si>
    <t xml:space="preserve">C.3</t>
  </si>
  <si>
    <t xml:space="preserve">ISS</t>
  </si>
  <si>
    <t xml:space="preserve">TOTAL DO MÓDULO 6</t>
  </si>
  <si>
    <t xml:space="preserve">QUADRO RESUMO DO CUSTO POR EMPREGADO</t>
  </si>
  <si>
    <t xml:space="preserve">Mão-de-Obra vinculada à execução contratual (valor por empregado)</t>
  </si>
  <si>
    <t xml:space="preserve">Subtotal (A + B + C + D + E)</t>
  </si>
  <si>
    <t xml:space="preserve">Valor Total por Empregado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</si>
</sst>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&quot; R$ &quot;* #,##0.00\ ;&quot; R$ &quot;* \(#,##0.00\);&quot; R$ &quot;* \-#\ ;\ @\ "/>
    <numFmt numFmtId="167" formatCode="0%"/>
    <numFmt numFmtId="168" formatCode="0.00%"/>
    <numFmt numFmtId="169" formatCode="0.00"/>
    <numFmt numFmtId="170" formatCode="&quot; R$&quot;* #,##0.00\ ;&quot;-R$&quot;* #,##0.00\ ;&quot; R$&quot;* \-#\ ;\ @\ 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sz val="10"/>
      <color rgb="FFFFFFFF"/>
      <name val="Arial"/>
      <family val="2"/>
    </font>
    <font>
      <b val="true"/>
      <sz val="12"/>
      <color rgb="FF000000"/>
      <name val="Arial"/>
      <family val="2"/>
    </font>
    <font>
      <b val="true"/>
      <sz val="10"/>
      <name val="Arial"/>
      <family val="2"/>
    </font>
    <font>
      <b val="true"/>
      <sz val="10"/>
      <color rgb="FF000000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5" fillId="2" borderId="1" applyFont="true" applyBorder="tru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3" borderId="0" applyFont="true" applyBorder="false" applyAlignment="false" applyProtection="false"/>
    <xf numFmtId="164" fontId="8" fillId="2" borderId="0" applyFont="true" applyBorder="false" applyAlignment="false" applyProtection="false"/>
    <xf numFmtId="164" fontId="9" fillId="4" borderId="0" applyFont="true" applyBorder="false" applyAlignment="false" applyProtection="false"/>
    <xf numFmtId="164" fontId="9" fillId="0" borderId="0" applyFont="true" applyBorder="false" applyAlignment="false" applyProtection="false"/>
    <xf numFmtId="164" fontId="10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0" fillId="6" borderId="0" applyFont="true" applyBorder="false" applyAlignment="false" applyProtection="false"/>
    <xf numFmtId="164" fontId="10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2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3" fillId="0" borderId="2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3" fillId="0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PLANILHA%20DE%20CUSTOS%20-%20INCRA%20APOIO%202020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UNIFORMES"/>
    </sheetNames>
    <sheetDataSet>
      <sheetData sheetId="0"/>
      <sheetData sheetId="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6"/>
  <sheetViews>
    <sheetView showFormulas="false" showGridLines="true" showRowColHeaders="true" showZeros="true" rightToLeft="false" tabSelected="true" showOutlineSymbols="true" defaultGridColor="true" view="normal" topLeftCell="A106" colorId="64" zoomScale="100" zoomScaleNormal="100" zoomScalePageLayoutView="100" workbookViewId="0">
      <selection pane="topLeft" activeCell="L19" activeCellId="0" sqref="L19"/>
    </sheetView>
  </sheetViews>
  <sheetFormatPr defaultRowHeight="12.8" zeroHeight="false" outlineLevelRow="0" outlineLevelCol="0"/>
  <cols>
    <col collapsed="false" customWidth="false" hidden="false" outlineLevel="0" max="1025" min="1" style="1" width="11.52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</row>
    <row r="3" customFormat="false" ht="12.8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</row>
    <row r="4" customFormat="false" ht="12.8" hidden="false" customHeight="fals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</row>
    <row r="5" customFormat="false" ht="12.8" hidden="false" customHeight="false" outlineLevel="0" collapsed="false">
      <c r="A5" s="5" t="s">
        <v>3</v>
      </c>
      <c r="B5" s="5"/>
      <c r="C5" s="5"/>
      <c r="D5" s="5"/>
      <c r="E5" s="5"/>
      <c r="F5" s="5"/>
      <c r="G5" s="5"/>
      <c r="H5" s="5"/>
      <c r="I5" s="5"/>
    </row>
    <row r="6" customFormat="false" ht="12.8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</row>
    <row r="7" customFormat="false" ht="12.8" hidden="false" customHeight="false" outlineLevel="0" collapsed="false">
      <c r="A7" s="6"/>
      <c r="B7" s="6"/>
      <c r="C7" s="6"/>
      <c r="D7" s="6"/>
      <c r="E7" s="6"/>
      <c r="F7" s="6"/>
      <c r="G7" s="6"/>
      <c r="H7" s="6"/>
      <c r="I7" s="6"/>
    </row>
    <row r="8" customFormat="false" ht="12.8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7"/>
      <c r="I8" s="7"/>
    </row>
    <row r="9" customFormat="false" ht="12.8" hidden="false" customHeight="false" outlineLevel="0" collapsed="false">
      <c r="A9" s="7" t="s">
        <v>6</v>
      </c>
      <c r="B9" s="7"/>
      <c r="C9" s="7"/>
      <c r="D9" s="7"/>
      <c r="E9" s="7"/>
      <c r="F9" s="7"/>
      <c r="G9" s="7"/>
      <c r="H9" s="7"/>
      <c r="I9" s="7"/>
    </row>
    <row r="10" customFormat="false" ht="12.8" hidden="false" customHeight="false" outlineLevel="0" collapsed="false">
      <c r="A10" s="7" t="s">
        <v>7</v>
      </c>
      <c r="B10" s="7"/>
      <c r="C10" s="7"/>
      <c r="D10" s="7"/>
      <c r="E10" s="7"/>
      <c r="F10" s="7"/>
      <c r="G10" s="7"/>
      <c r="H10" s="7"/>
      <c r="I10" s="7"/>
    </row>
    <row r="11" customFormat="false" ht="12.8" hidden="false" customHeight="false" outlineLevel="0" collapsed="false">
      <c r="A11" s="7" t="s">
        <v>8</v>
      </c>
      <c r="B11" s="7"/>
      <c r="C11" s="7"/>
      <c r="D11" s="7"/>
      <c r="E11" s="7"/>
      <c r="F11" s="7"/>
      <c r="G11" s="7"/>
      <c r="H11" s="7"/>
      <c r="I11" s="7"/>
    </row>
    <row r="12" customFormat="false" ht="12.8" hidden="false" customHeight="false" outlineLevel="0" collapsed="false">
      <c r="A12" s="7" t="s">
        <v>9</v>
      </c>
      <c r="B12" s="7"/>
      <c r="C12" s="7"/>
      <c r="D12" s="7"/>
      <c r="E12" s="7"/>
      <c r="F12" s="7"/>
      <c r="G12" s="7"/>
      <c r="H12" s="7"/>
      <c r="I12" s="7"/>
    </row>
    <row r="13" customFormat="false" ht="12.8" hidden="false" customHeight="false" outlineLevel="0" collapsed="false">
      <c r="A13" s="7" t="s">
        <v>10</v>
      </c>
      <c r="B13" s="7"/>
      <c r="C13" s="7"/>
      <c r="D13" s="7"/>
      <c r="E13" s="7"/>
      <c r="F13" s="7"/>
      <c r="G13" s="7"/>
      <c r="H13" s="7"/>
      <c r="I13" s="7"/>
    </row>
    <row r="14" customFormat="false" ht="12.8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</row>
    <row r="15" customFormat="false" ht="12.8" hidden="false" customHeight="false" outlineLevel="0" collapsed="false">
      <c r="A15" s="8" t="s">
        <v>11</v>
      </c>
      <c r="B15" s="8"/>
      <c r="C15" s="8"/>
      <c r="D15" s="8"/>
      <c r="E15" s="8"/>
      <c r="F15" s="8"/>
      <c r="G15" s="8"/>
      <c r="H15" s="8"/>
      <c r="I15" s="8"/>
    </row>
    <row r="16" customFormat="false" ht="12.8" hidden="false" customHeight="false" outlineLevel="0" collapsed="false">
      <c r="A16" s="9" t="s">
        <v>12</v>
      </c>
      <c r="B16" s="9"/>
      <c r="C16" s="9"/>
      <c r="D16" s="9"/>
      <c r="E16" s="9"/>
      <c r="F16" s="9"/>
      <c r="G16" s="9"/>
      <c r="H16" s="9"/>
      <c r="I16" s="9"/>
    </row>
    <row r="17" customFormat="false" ht="12.8" hidden="false" customHeight="false" outlineLevel="0" collapsed="false">
      <c r="A17" s="10" t="s">
        <v>13</v>
      </c>
      <c r="B17" s="11" t="s">
        <v>14</v>
      </c>
      <c r="C17" s="11"/>
      <c r="D17" s="11"/>
      <c r="E17" s="11"/>
      <c r="F17" s="11"/>
      <c r="G17" s="11"/>
      <c r="H17" s="11"/>
      <c r="I17" s="12"/>
    </row>
    <row r="18" customFormat="false" ht="12.8" hidden="false" customHeight="false" outlineLevel="0" collapsed="false">
      <c r="A18" s="10" t="s">
        <v>15</v>
      </c>
      <c r="B18" s="11" t="s">
        <v>16</v>
      </c>
      <c r="C18" s="11"/>
      <c r="D18" s="11"/>
      <c r="E18" s="11"/>
      <c r="F18" s="11"/>
      <c r="G18" s="11"/>
      <c r="H18" s="11"/>
      <c r="I18" s="13" t="s">
        <v>17</v>
      </c>
    </row>
    <row r="19" customFormat="false" ht="12.8" hidden="false" customHeight="false" outlineLevel="0" collapsed="false">
      <c r="A19" s="13" t="s">
        <v>18</v>
      </c>
      <c r="B19" s="14" t="s">
        <v>19</v>
      </c>
      <c r="C19" s="14"/>
      <c r="D19" s="14"/>
      <c r="E19" s="14"/>
      <c r="F19" s="14"/>
      <c r="G19" s="14"/>
      <c r="H19" s="14"/>
      <c r="I19" s="15" t="s">
        <v>17</v>
      </c>
    </row>
    <row r="20" customFormat="false" ht="12.8" hidden="false" customHeight="false" outlineLevel="0" collapsed="false">
      <c r="A20" s="10" t="s">
        <v>20</v>
      </c>
      <c r="B20" s="11" t="s">
        <v>21</v>
      </c>
      <c r="C20" s="11"/>
      <c r="D20" s="11"/>
      <c r="E20" s="11"/>
      <c r="F20" s="11"/>
      <c r="G20" s="11"/>
      <c r="H20" s="11"/>
      <c r="I20" s="13" t="n">
        <v>12</v>
      </c>
    </row>
    <row r="21" customFormat="false" ht="12.8" hidden="false" customHeight="false" outlineLevel="0" collapsed="false">
      <c r="A21" s="16"/>
      <c r="B21" s="17"/>
      <c r="C21" s="17"/>
      <c r="D21" s="17"/>
      <c r="E21" s="17"/>
      <c r="F21" s="17"/>
      <c r="G21" s="17"/>
      <c r="H21" s="18"/>
      <c r="I21" s="19"/>
    </row>
    <row r="22" customFormat="false" ht="12.8" hidden="false" customHeight="false" outlineLevel="0" collapsed="false">
      <c r="A22" s="9" t="s">
        <v>22</v>
      </c>
      <c r="B22" s="9"/>
      <c r="C22" s="9"/>
      <c r="D22" s="9"/>
      <c r="E22" s="9"/>
      <c r="F22" s="9"/>
      <c r="G22" s="9"/>
      <c r="H22" s="9"/>
      <c r="I22" s="9"/>
    </row>
    <row r="23" customFormat="false" ht="12.8" hidden="false" customHeight="false" outlineLevel="0" collapsed="false">
      <c r="A23" s="20" t="s">
        <v>23</v>
      </c>
      <c r="B23" s="20"/>
      <c r="C23" s="20" t="s">
        <v>24</v>
      </c>
      <c r="D23" s="20"/>
      <c r="E23" s="10" t="s">
        <v>25</v>
      </c>
      <c r="F23" s="10"/>
      <c r="G23" s="10"/>
      <c r="H23" s="10"/>
      <c r="I23" s="10"/>
    </row>
    <row r="24" customFormat="false" ht="12.8" hidden="false" customHeight="true" outlineLevel="0" collapsed="false">
      <c r="A24" s="21" t="str">
        <f aca="false">[1]PROPOSTA!B44</f>
        <v>RECEPÇÃO 40 h sem.</v>
      </c>
      <c r="B24" s="21"/>
      <c r="C24" s="22" t="s">
        <v>26</v>
      </c>
      <c r="D24" s="22"/>
      <c r="E24" s="23" t="n">
        <v>1</v>
      </c>
      <c r="F24" s="23"/>
      <c r="G24" s="23"/>
      <c r="H24" s="23"/>
      <c r="I24" s="23"/>
    </row>
    <row r="25" customFormat="false" ht="12.8" hidden="false" customHeight="false" outlineLevel="0" collapsed="false">
      <c r="A25" s="16"/>
      <c r="B25" s="17"/>
      <c r="C25" s="17"/>
      <c r="D25" s="17"/>
      <c r="E25" s="17"/>
      <c r="F25" s="17"/>
      <c r="G25" s="17"/>
      <c r="H25" s="18"/>
      <c r="I25" s="19"/>
    </row>
    <row r="26" customFormat="false" ht="12.8" hidden="false" customHeight="false" outlineLevel="0" collapsed="false">
      <c r="A26" s="9" t="s">
        <v>27</v>
      </c>
      <c r="B26" s="9"/>
      <c r="C26" s="9"/>
      <c r="D26" s="9"/>
      <c r="E26" s="9"/>
      <c r="F26" s="9"/>
      <c r="G26" s="9"/>
      <c r="H26" s="9"/>
      <c r="I26" s="9"/>
    </row>
    <row r="27" customFormat="false" ht="12.8" hidden="false" customHeight="false" outlineLevel="0" collapsed="false">
      <c r="A27" s="10" t="n">
        <v>1</v>
      </c>
      <c r="B27" s="24" t="s">
        <v>28</v>
      </c>
      <c r="C27" s="24"/>
      <c r="D27" s="24"/>
      <c r="E27" s="24"/>
      <c r="F27" s="24"/>
      <c r="G27" s="24"/>
      <c r="H27" s="24"/>
      <c r="I27" s="25" t="s">
        <v>29</v>
      </c>
    </row>
    <row r="28" customFormat="false" ht="12.8" hidden="false" customHeight="false" outlineLevel="0" collapsed="false">
      <c r="A28" s="10" t="n">
        <v>2</v>
      </c>
      <c r="B28" s="24" t="s">
        <v>30</v>
      </c>
      <c r="C28" s="24"/>
      <c r="D28" s="24"/>
      <c r="E28" s="24"/>
      <c r="F28" s="24"/>
      <c r="G28" s="24"/>
      <c r="H28" s="24"/>
      <c r="I28" s="10" t="s">
        <v>31</v>
      </c>
    </row>
    <row r="29" customFormat="false" ht="12.8" hidden="false" customHeight="false" outlineLevel="0" collapsed="false">
      <c r="A29" s="10" t="n">
        <v>3</v>
      </c>
      <c r="B29" s="24" t="s">
        <v>32</v>
      </c>
      <c r="C29" s="24"/>
      <c r="D29" s="24"/>
      <c r="E29" s="24"/>
      <c r="F29" s="24"/>
      <c r="G29" s="24"/>
      <c r="H29" s="24"/>
      <c r="I29" s="26" t="n">
        <v>1184.49</v>
      </c>
    </row>
    <row r="30" customFormat="false" ht="24" hidden="false" customHeight="false" outlineLevel="0" collapsed="false">
      <c r="A30" s="10" t="n">
        <v>4</v>
      </c>
      <c r="B30" s="24" t="s">
        <v>33</v>
      </c>
      <c r="C30" s="24"/>
      <c r="D30" s="24"/>
      <c r="E30" s="24"/>
      <c r="F30" s="24"/>
      <c r="G30" s="24"/>
      <c r="H30" s="24"/>
      <c r="I30" s="25" t="s">
        <v>34</v>
      </c>
    </row>
    <row r="31" customFormat="false" ht="12.8" hidden="false" customHeight="false" outlineLevel="0" collapsed="false">
      <c r="A31" s="13" t="n">
        <v>5</v>
      </c>
      <c r="B31" s="27" t="s">
        <v>35</v>
      </c>
      <c r="C31" s="27"/>
      <c r="D31" s="27"/>
      <c r="E31" s="27"/>
      <c r="F31" s="27"/>
      <c r="G31" s="27"/>
      <c r="H31" s="27"/>
      <c r="I31" s="28" t="n">
        <v>43831</v>
      </c>
    </row>
    <row r="32" customFormat="false" ht="12.8" hidden="false" customHeight="true" outlineLevel="0" collapsed="false">
      <c r="A32" s="13" t="n">
        <v>6</v>
      </c>
      <c r="B32" s="29" t="s">
        <v>36</v>
      </c>
      <c r="C32" s="29"/>
      <c r="D32" s="29"/>
      <c r="E32" s="29"/>
      <c r="F32" s="29"/>
      <c r="G32" s="29"/>
      <c r="H32" s="29"/>
      <c r="I32" s="29"/>
    </row>
    <row r="33" customFormat="false" ht="12.8" hidden="false" customHeight="false" outlineLevel="0" collapsed="false">
      <c r="A33" s="13" t="n">
        <v>7</v>
      </c>
      <c r="B33" s="27" t="s">
        <v>37</v>
      </c>
      <c r="C33" s="27"/>
      <c r="D33" s="27"/>
      <c r="E33" s="27"/>
      <c r="F33" s="27"/>
      <c r="G33" s="27"/>
      <c r="H33" s="27"/>
      <c r="I33" s="27"/>
    </row>
    <row r="34" customFormat="false" ht="12.8" hidden="false" customHeight="false" outlineLevel="0" collapsed="false">
      <c r="A34" s="30"/>
      <c r="B34" s="30"/>
      <c r="C34" s="30"/>
      <c r="D34" s="30"/>
      <c r="E34" s="30"/>
      <c r="F34" s="30"/>
      <c r="G34" s="30"/>
      <c r="H34" s="30"/>
      <c r="I34" s="30"/>
    </row>
    <row r="35" customFormat="false" ht="12.8" hidden="false" customHeight="false" outlineLevel="0" collapsed="false">
      <c r="A35" s="9" t="s">
        <v>38</v>
      </c>
      <c r="B35" s="9"/>
      <c r="C35" s="9"/>
      <c r="D35" s="9"/>
      <c r="E35" s="9"/>
      <c r="F35" s="9"/>
      <c r="G35" s="9"/>
      <c r="H35" s="9"/>
      <c r="I35" s="9"/>
    </row>
    <row r="36" customFormat="false" ht="12.8" hidden="false" customHeight="false" outlineLevel="0" collapsed="false">
      <c r="A36" s="9" t="n">
        <v>1</v>
      </c>
      <c r="B36" s="9" t="s">
        <v>39</v>
      </c>
      <c r="C36" s="9"/>
      <c r="D36" s="9"/>
      <c r="E36" s="9"/>
      <c r="F36" s="9"/>
      <c r="G36" s="9"/>
      <c r="H36" s="9" t="s">
        <v>40</v>
      </c>
      <c r="I36" s="9" t="s">
        <v>41</v>
      </c>
    </row>
    <row r="37" customFormat="false" ht="12.8" hidden="false" customHeight="true" outlineLevel="0" collapsed="false">
      <c r="A37" s="9" t="s">
        <v>13</v>
      </c>
      <c r="B37" s="31" t="s">
        <v>42</v>
      </c>
      <c r="C37" s="31"/>
      <c r="D37" s="31"/>
      <c r="E37" s="31"/>
      <c r="F37" s="31"/>
      <c r="G37" s="31"/>
      <c r="H37" s="32"/>
      <c r="I37" s="26" t="n">
        <v>1237.56</v>
      </c>
    </row>
    <row r="38" customFormat="false" ht="12.8" hidden="false" customHeight="false" outlineLevel="0" collapsed="false">
      <c r="A38" s="9" t="s">
        <v>15</v>
      </c>
      <c r="B38" s="24" t="s">
        <v>43</v>
      </c>
      <c r="C38" s="24"/>
      <c r="D38" s="24"/>
      <c r="E38" s="24"/>
      <c r="F38" s="24"/>
      <c r="G38" s="24"/>
      <c r="H38" s="33"/>
      <c r="I38" s="26" t="n">
        <v>0</v>
      </c>
    </row>
    <row r="39" customFormat="false" ht="12.8" hidden="false" customHeight="false" outlineLevel="0" collapsed="false">
      <c r="A39" s="9" t="s">
        <v>18</v>
      </c>
      <c r="B39" s="24" t="s">
        <v>44</v>
      </c>
      <c r="C39" s="24"/>
      <c r="D39" s="24"/>
      <c r="E39" s="24"/>
      <c r="F39" s="24"/>
      <c r="G39" s="24"/>
      <c r="H39" s="33"/>
      <c r="I39" s="26" t="n">
        <f aca="false">J39*H39</f>
        <v>0</v>
      </c>
    </row>
    <row r="40" customFormat="false" ht="12.8" hidden="false" customHeight="false" outlineLevel="0" collapsed="false">
      <c r="A40" s="9" t="s">
        <v>20</v>
      </c>
      <c r="B40" s="24" t="s">
        <v>45</v>
      </c>
      <c r="C40" s="24"/>
      <c r="D40" s="24"/>
      <c r="E40" s="24"/>
      <c r="F40" s="24"/>
      <c r="G40" s="24"/>
      <c r="H40" s="33"/>
      <c r="I40" s="26" t="n">
        <v>0</v>
      </c>
    </row>
    <row r="41" customFormat="false" ht="12.8" hidden="false" customHeight="false" outlineLevel="0" collapsed="false">
      <c r="A41" s="9" t="s">
        <v>46</v>
      </c>
      <c r="B41" s="24" t="s">
        <v>47</v>
      </c>
      <c r="C41" s="24"/>
      <c r="D41" s="24"/>
      <c r="E41" s="24"/>
      <c r="F41" s="24"/>
      <c r="G41" s="24"/>
      <c r="H41" s="33"/>
      <c r="I41" s="26" t="n">
        <v>0</v>
      </c>
    </row>
    <row r="42" customFormat="false" ht="12.8" hidden="false" customHeight="false" outlineLevel="0" collapsed="false">
      <c r="A42" s="9" t="s">
        <v>48</v>
      </c>
      <c r="B42" s="24" t="s">
        <v>49</v>
      </c>
      <c r="C42" s="24"/>
      <c r="D42" s="24"/>
      <c r="E42" s="24"/>
      <c r="F42" s="24"/>
      <c r="G42" s="24"/>
      <c r="H42" s="33"/>
      <c r="I42" s="26" t="n">
        <v>0</v>
      </c>
    </row>
    <row r="43" customFormat="false" ht="12.8" hidden="false" customHeight="false" outlineLevel="0" collapsed="false">
      <c r="A43" s="9" t="s">
        <v>50</v>
      </c>
      <c r="B43" s="24" t="s">
        <v>51</v>
      </c>
      <c r="C43" s="24"/>
      <c r="D43" s="24"/>
      <c r="E43" s="24"/>
      <c r="F43" s="24"/>
      <c r="G43" s="24"/>
      <c r="H43" s="33"/>
      <c r="I43" s="26" t="n">
        <v>0</v>
      </c>
    </row>
    <row r="44" customFormat="false" ht="12.8" hidden="false" customHeight="false" outlineLevel="0" collapsed="false">
      <c r="A44" s="9" t="s">
        <v>52</v>
      </c>
      <c r="B44" s="9"/>
      <c r="C44" s="9"/>
      <c r="D44" s="9"/>
      <c r="E44" s="9"/>
      <c r="F44" s="9"/>
      <c r="G44" s="9"/>
      <c r="H44" s="9"/>
      <c r="I44" s="34" t="n">
        <f aca="false">SUM(I37:I43)</f>
        <v>1237.56</v>
      </c>
    </row>
    <row r="45" customFormat="false" ht="12.8" hidden="false" customHeight="false" outlineLevel="0" collapsed="false">
      <c r="A45" s="35"/>
      <c r="B45" s="36"/>
      <c r="C45" s="36"/>
      <c r="D45" s="36"/>
      <c r="E45" s="36"/>
      <c r="F45" s="36"/>
      <c r="G45" s="36"/>
      <c r="H45" s="36"/>
      <c r="I45" s="37"/>
    </row>
    <row r="46" customFormat="false" ht="12.8" hidden="false" customHeight="false" outlineLevel="0" collapsed="false">
      <c r="A46" s="9" t="s">
        <v>53</v>
      </c>
      <c r="B46" s="9"/>
      <c r="C46" s="9"/>
      <c r="D46" s="9"/>
      <c r="E46" s="9"/>
      <c r="F46" s="9"/>
      <c r="G46" s="9"/>
      <c r="H46" s="9"/>
      <c r="I46" s="9"/>
    </row>
    <row r="47" customFormat="false" ht="12.8" hidden="false" customHeight="false" outlineLevel="0" collapsed="false">
      <c r="A47" s="9" t="s">
        <v>54</v>
      </c>
      <c r="B47" s="9"/>
      <c r="C47" s="9"/>
      <c r="D47" s="9"/>
      <c r="E47" s="9"/>
      <c r="F47" s="9"/>
      <c r="G47" s="9"/>
      <c r="H47" s="9" t="s">
        <v>40</v>
      </c>
      <c r="I47" s="9" t="s">
        <v>41</v>
      </c>
    </row>
    <row r="48" customFormat="false" ht="12.8" hidden="false" customHeight="false" outlineLevel="0" collapsed="false">
      <c r="A48" s="9" t="s">
        <v>13</v>
      </c>
      <c r="B48" s="24" t="s">
        <v>55</v>
      </c>
      <c r="C48" s="24"/>
      <c r="D48" s="24"/>
      <c r="E48" s="24"/>
      <c r="F48" s="24"/>
      <c r="G48" s="24"/>
      <c r="H48" s="38" t="n">
        <v>0.0833</v>
      </c>
      <c r="I48" s="26" t="n">
        <f aca="false">I44*H48</f>
        <v>103.09</v>
      </c>
    </row>
    <row r="49" customFormat="false" ht="12.8" hidden="false" customHeight="false" outlineLevel="0" collapsed="false">
      <c r="A49" s="9" t="s">
        <v>15</v>
      </c>
      <c r="B49" s="24" t="s">
        <v>56</v>
      </c>
      <c r="C49" s="24"/>
      <c r="D49" s="24"/>
      <c r="E49" s="24"/>
      <c r="F49" s="24"/>
      <c r="G49" s="24"/>
      <c r="H49" s="38" t="n">
        <v>0.121</v>
      </c>
      <c r="I49" s="26" t="n">
        <f aca="false">I44*H49</f>
        <v>149.74</v>
      </c>
    </row>
    <row r="50" customFormat="false" ht="12.8" hidden="false" customHeight="false" outlineLevel="0" collapsed="false">
      <c r="A50" s="9" t="s">
        <v>18</v>
      </c>
      <c r="B50" s="24" t="s">
        <v>57</v>
      </c>
      <c r="C50" s="24"/>
      <c r="D50" s="24"/>
      <c r="E50" s="24"/>
      <c r="F50" s="24"/>
      <c r="G50" s="24"/>
      <c r="H50" s="38" t="n">
        <f aca="false">SUM(H48:H49)*H62</f>
        <v>0.0752</v>
      </c>
      <c r="I50" s="26" t="n">
        <f aca="false">H50*I44-0.02</f>
        <v>93.04</v>
      </c>
    </row>
    <row r="51" customFormat="false" ht="12.8" hidden="false" customHeight="false" outlineLevel="0" collapsed="false">
      <c r="A51" s="9" t="s">
        <v>58</v>
      </c>
      <c r="B51" s="9"/>
      <c r="C51" s="9"/>
      <c r="D51" s="9"/>
      <c r="E51" s="9"/>
      <c r="F51" s="9"/>
      <c r="G51" s="9"/>
      <c r="H51" s="39" t="n">
        <f aca="false">SUM(H48:H50)</f>
        <v>0.2795</v>
      </c>
      <c r="I51" s="34" t="n">
        <f aca="false">SUM(I48:I50)</f>
        <v>345.87</v>
      </c>
    </row>
    <row r="52" customFormat="false" ht="12.8" hidden="false" customHeight="false" outlineLevel="0" collapsed="false">
      <c r="A52" s="40"/>
      <c r="B52" s="40"/>
      <c r="C52" s="40"/>
      <c r="D52" s="40"/>
      <c r="E52" s="40"/>
      <c r="F52" s="40"/>
      <c r="G52" s="40"/>
      <c r="H52" s="40"/>
      <c r="I52" s="40"/>
    </row>
    <row r="53" customFormat="false" ht="12.8" hidden="false" customHeight="false" outlineLevel="0" collapsed="false">
      <c r="A53" s="9" t="s">
        <v>59</v>
      </c>
      <c r="B53" s="9"/>
      <c r="C53" s="9"/>
      <c r="D53" s="9"/>
      <c r="E53" s="9"/>
      <c r="F53" s="9"/>
      <c r="G53" s="9"/>
      <c r="H53" s="9" t="s">
        <v>40</v>
      </c>
      <c r="I53" s="9" t="s">
        <v>41</v>
      </c>
    </row>
    <row r="54" customFormat="false" ht="12.8" hidden="false" customHeight="false" outlineLevel="0" collapsed="false">
      <c r="A54" s="9" t="s">
        <v>13</v>
      </c>
      <c r="B54" s="24" t="s">
        <v>60</v>
      </c>
      <c r="C54" s="24"/>
      <c r="D54" s="24"/>
      <c r="E54" s="24"/>
      <c r="F54" s="24"/>
      <c r="G54" s="24"/>
      <c r="H54" s="41" t="n">
        <v>0.2</v>
      </c>
      <c r="I54" s="26" t="n">
        <f aca="false">H54*I$44</f>
        <v>247.51</v>
      </c>
    </row>
    <row r="55" customFormat="false" ht="12.8" hidden="false" customHeight="false" outlineLevel="0" collapsed="false">
      <c r="A55" s="9" t="s">
        <v>15</v>
      </c>
      <c r="B55" s="24" t="s">
        <v>61</v>
      </c>
      <c r="C55" s="24"/>
      <c r="D55" s="24"/>
      <c r="E55" s="24"/>
      <c r="F55" s="24"/>
      <c r="G55" s="24"/>
      <c r="H55" s="41" t="n">
        <v>0.025</v>
      </c>
      <c r="I55" s="26" t="n">
        <f aca="false">H55*I$44</f>
        <v>30.94</v>
      </c>
    </row>
    <row r="56" customFormat="false" ht="12.8" hidden="false" customHeight="false" outlineLevel="0" collapsed="false">
      <c r="A56" s="9" t="s">
        <v>18</v>
      </c>
      <c r="B56" s="42" t="s">
        <v>62</v>
      </c>
      <c r="C56" s="42"/>
      <c r="D56" s="42"/>
      <c r="E56" s="42"/>
      <c r="F56" s="42"/>
      <c r="G56" s="42"/>
      <c r="H56" s="43" t="n">
        <v>0.03</v>
      </c>
      <c r="I56" s="34" t="n">
        <f aca="false">H56*I$44</f>
        <v>37.13</v>
      </c>
    </row>
    <row r="57" customFormat="false" ht="12.8" hidden="false" customHeight="false" outlineLevel="0" collapsed="false">
      <c r="A57" s="9" t="s">
        <v>20</v>
      </c>
      <c r="B57" s="24" t="s">
        <v>63</v>
      </c>
      <c r="C57" s="24"/>
      <c r="D57" s="24"/>
      <c r="E57" s="24"/>
      <c r="F57" s="24"/>
      <c r="G57" s="24"/>
      <c r="H57" s="41" t="n">
        <v>0.015</v>
      </c>
      <c r="I57" s="26" t="n">
        <f aca="false">H57*I$44</f>
        <v>18.56</v>
      </c>
    </row>
    <row r="58" customFormat="false" ht="12.8" hidden="false" customHeight="false" outlineLevel="0" collapsed="false">
      <c r="A58" s="9" t="s">
        <v>46</v>
      </c>
      <c r="B58" s="24" t="s">
        <v>64</v>
      </c>
      <c r="C58" s="24"/>
      <c r="D58" s="24"/>
      <c r="E58" s="24"/>
      <c r="F58" s="24"/>
      <c r="G58" s="24"/>
      <c r="H58" s="41" t="n">
        <v>0.01</v>
      </c>
      <c r="I58" s="26" t="n">
        <f aca="false">H58*I$44</f>
        <v>12.38</v>
      </c>
    </row>
    <row r="59" customFormat="false" ht="12.8" hidden="false" customHeight="false" outlineLevel="0" collapsed="false">
      <c r="A59" s="9" t="s">
        <v>48</v>
      </c>
      <c r="B59" s="24" t="s">
        <v>65</v>
      </c>
      <c r="C59" s="24"/>
      <c r="D59" s="24"/>
      <c r="E59" s="24"/>
      <c r="F59" s="24"/>
      <c r="G59" s="24"/>
      <c r="H59" s="41" t="n">
        <v>0.006</v>
      </c>
      <c r="I59" s="26" t="n">
        <f aca="false">H59*I$44</f>
        <v>7.43</v>
      </c>
    </row>
    <row r="60" customFormat="false" ht="12.8" hidden="false" customHeight="false" outlineLevel="0" collapsed="false">
      <c r="A60" s="9" t="s">
        <v>50</v>
      </c>
      <c r="B60" s="24" t="s">
        <v>66</v>
      </c>
      <c r="C60" s="24"/>
      <c r="D60" s="24"/>
      <c r="E60" s="24"/>
      <c r="F60" s="24"/>
      <c r="G60" s="24"/>
      <c r="H60" s="41" t="n">
        <v>0.002</v>
      </c>
      <c r="I60" s="26" t="n">
        <f aca="false">H60*I$44</f>
        <v>2.48</v>
      </c>
    </row>
    <row r="61" customFormat="false" ht="12.8" hidden="false" customHeight="false" outlineLevel="0" collapsed="false">
      <c r="A61" s="9" t="s">
        <v>67</v>
      </c>
      <c r="B61" s="24" t="s">
        <v>68</v>
      </c>
      <c r="C61" s="24"/>
      <c r="D61" s="24"/>
      <c r="E61" s="24"/>
      <c r="F61" s="24"/>
      <c r="G61" s="24"/>
      <c r="H61" s="41" t="n">
        <v>0.08</v>
      </c>
      <c r="I61" s="26" t="n">
        <f aca="false">H61*I$44</f>
        <v>99</v>
      </c>
    </row>
    <row r="62" customFormat="false" ht="12.8" hidden="false" customHeight="false" outlineLevel="0" collapsed="false">
      <c r="A62" s="9" t="s">
        <v>69</v>
      </c>
      <c r="B62" s="9"/>
      <c r="C62" s="9"/>
      <c r="D62" s="9"/>
      <c r="E62" s="9"/>
      <c r="F62" s="9"/>
      <c r="G62" s="9"/>
      <c r="H62" s="43" t="n">
        <f aca="false">SUM(H54:H61)</f>
        <v>0.368</v>
      </c>
      <c r="I62" s="34" t="n">
        <f aca="false">SUM(I54:I61)</f>
        <v>455.43</v>
      </c>
    </row>
    <row r="63" customFormat="false" ht="12.8" hidden="false" customHeight="false" outlineLevel="0" collapsed="false">
      <c r="A63" s="9"/>
      <c r="B63" s="9"/>
      <c r="C63" s="9"/>
      <c r="D63" s="9"/>
      <c r="E63" s="9"/>
      <c r="F63" s="9"/>
      <c r="G63" s="9"/>
      <c r="H63" s="9"/>
      <c r="I63" s="9"/>
    </row>
    <row r="64" customFormat="false" ht="12.8" hidden="false" customHeight="false" outlineLevel="0" collapsed="false">
      <c r="A64" s="9" t="s">
        <v>70</v>
      </c>
      <c r="B64" s="9"/>
      <c r="C64" s="9"/>
      <c r="D64" s="9"/>
      <c r="E64" s="9"/>
      <c r="F64" s="9"/>
      <c r="G64" s="9"/>
      <c r="H64" s="43"/>
      <c r="I64" s="9" t="s">
        <v>41</v>
      </c>
    </row>
    <row r="65" customFormat="false" ht="12.8" hidden="false" customHeight="false" outlineLevel="0" collapsed="false">
      <c r="A65" s="9" t="s">
        <v>13</v>
      </c>
      <c r="B65" s="32" t="s">
        <v>71</v>
      </c>
      <c r="C65" s="32"/>
      <c r="D65" s="32"/>
      <c r="E65" s="32"/>
      <c r="F65" s="32"/>
      <c r="G65" s="32"/>
      <c r="H65" s="10"/>
      <c r="I65" s="44" t="n">
        <f aca="false">(4*22*2)-(0.06*I37)</f>
        <v>101.75</v>
      </c>
    </row>
    <row r="66" customFormat="false" ht="12.8" hidden="false" customHeight="false" outlineLevel="0" collapsed="false">
      <c r="A66" s="9" t="s">
        <v>15</v>
      </c>
      <c r="B66" s="32" t="s">
        <v>72</v>
      </c>
      <c r="C66" s="32"/>
      <c r="D66" s="32"/>
      <c r="E66" s="32"/>
      <c r="F66" s="32"/>
      <c r="G66" s="32"/>
      <c r="H66" s="10"/>
      <c r="I66" s="44" t="n">
        <v>330.22</v>
      </c>
    </row>
    <row r="67" customFormat="false" ht="12.8" hidden="false" customHeight="false" outlineLevel="0" collapsed="false">
      <c r="A67" s="9" t="s">
        <v>18</v>
      </c>
      <c r="B67" s="24" t="s">
        <v>73</v>
      </c>
      <c r="C67" s="24"/>
      <c r="D67" s="24"/>
      <c r="E67" s="24"/>
      <c r="F67" s="24"/>
      <c r="G67" s="24"/>
      <c r="H67" s="10"/>
      <c r="I67" s="44" t="n">
        <v>50</v>
      </c>
    </row>
    <row r="68" customFormat="false" ht="12.8" hidden="false" customHeight="false" outlineLevel="0" collapsed="false">
      <c r="A68" s="9" t="s">
        <v>20</v>
      </c>
      <c r="B68" s="24" t="s">
        <v>74</v>
      </c>
      <c r="C68" s="24"/>
      <c r="D68" s="24"/>
      <c r="E68" s="24"/>
      <c r="F68" s="24"/>
      <c r="G68" s="24"/>
      <c r="H68" s="10"/>
      <c r="I68" s="45" t="n">
        <v>2</v>
      </c>
    </row>
    <row r="69" customFormat="false" ht="12.8" hidden="false" customHeight="false" outlineLevel="0" collapsed="false">
      <c r="A69" s="9" t="s">
        <v>46</v>
      </c>
      <c r="B69" s="24" t="s">
        <v>51</v>
      </c>
      <c r="C69" s="24"/>
      <c r="D69" s="24"/>
      <c r="E69" s="24"/>
      <c r="F69" s="24"/>
      <c r="G69" s="24"/>
      <c r="H69" s="10"/>
      <c r="I69" s="46" t="n">
        <v>0</v>
      </c>
    </row>
    <row r="70" customFormat="false" ht="12.8" hidden="false" customHeight="false" outlineLevel="0" collapsed="false">
      <c r="A70" s="9" t="s">
        <v>75</v>
      </c>
      <c r="B70" s="9"/>
      <c r="C70" s="9"/>
      <c r="D70" s="9"/>
      <c r="E70" s="9"/>
      <c r="F70" s="9"/>
      <c r="G70" s="9"/>
      <c r="H70" s="9"/>
      <c r="I70" s="34" t="n">
        <f aca="false">SUM(I65:I69)</f>
        <v>483.97</v>
      </c>
    </row>
    <row r="71" customFormat="false" ht="12.8" hidden="false" customHeight="false" outlineLevel="0" collapsed="false">
      <c r="A71" s="47"/>
      <c r="B71" s="47"/>
      <c r="C71" s="47"/>
      <c r="D71" s="47"/>
      <c r="E71" s="47"/>
      <c r="F71" s="47"/>
      <c r="G71" s="47"/>
      <c r="H71" s="47"/>
      <c r="I71" s="47"/>
    </row>
    <row r="72" customFormat="false" ht="12.8" hidden="false" customHeight="false" outlineLevel="0" collapsed="false">
      <c r="A72" s="9" t="s">
        <v>76</v>
      </c>
      <c r="B72" s="9"/>
      <c r="C72" s="9"/>
      <c r="D72" s="9"/>
      <c r="E72" s="9"/>
      <c r="F72" s="9"/>
      <c r="G72" s="9"/>
      <c r="H72" s="9"/>
      <c r="I72" s="9"/>
    </row>
    <row r="73" customFormat="false" ht="12.8" hidden="false" customHeight="false" outlineLevel="0" collapsed="false">
      <c r="A73" s="9" t="s">
        <v>77</v>
      </c>
      <c r="B73" s="9"/>
      <c r="C73" s="9"/>
      <c r="D73" s="9"/>
      <c r="E73" s="9"/>
      <c r="F73" s="9"/>
      <c r="G73" s="9"/>
      <c r="H73" s="9"/>
      <c r="I73" s="9" t="s">
        <v>41</v>
      </c>
    </row>
    <row r="74" customFormat="false" ht="12.8" hidden="false" customHeight="false" outlineLevel="0" collapsed="false">
      <c r="A74" s="9" t="s">
        <v>78</v>
      </c>
      <c r="B74" s="24" t="s">
        <v>79</v>
      </c>
      <c r="C74" s="24"/>
      <c r="D74" s="24"/>
      <c r="E74" s="24"/>
      <c r="F74" s="24"/>
      <c r="G74" s="24"/>
      <c r="H74" s="24"/>
      <c r="I74" s="26" t="n">
        <f aca="false">I51</f>
        <v>345.87</v>
      </c>
    </row>
    <row r="75" customFormat="false" ht="12.8" hidden="false" customHeight="false" outlineLevel="0" collapsed="false">
      <c r="A75" s="9" t="s">
        <v>80</v>
      </c>
      <c r="B75" s="24" t="s">
        <v>81</v>
      </c>
      <c r="C75" s="24"/>
      <c r="D75" s="24"/>
      <c r="E75" s="24"/>
      <c r="F75" s="24"/>
      <c r="G75" s="24"/>
      <c r="H75" s="24"/>
      <c r="I75" s="26" t="n">
        <f aca="false">I62</f>
        <v>455.43</v>
      </c>
    </row>
    <row r="76" customFormat="false" ht="12.8" hidden="false" customHeight="false" outlineLevel="0" collapsed="false">
      <c r="A76" s="9" t="s">
        <v>82</v>
      </c>
      <c r="B76" s="24" t="s">
        <v>83</v>
      </c>
      <c r="C76" s="24"/>
      <c r="D76" s="24"/>
      <c r="E76" s="24"/>
      <c r="F76" s="24"/>
      <c r="G76" s="24"/>
      <c r="H76" s="24"/>
      <c r="I76" s="26" t="n">
        <f aca="false">I70</f>
        <v>483.97</v>
      </c>
    </row>
    <row r="77" customFormat="false" ht="12.8" hidden="false" customHeight="false" outlineLevel="0" collapsed="false">
      <c r="A77" s="9" t="s">
        <v>84</v>
      </c>
      <c r="B77" s="9"/>
      <c r="C77" s="9"/>
      <c r="D77" s="9"/>
      <c r="E77" s="9"/>
      <c r="F77" s="9"/>
      <c r="G77" s="9"/>
      <c r="H77" s="9"/>
      <c r="I77" s="26" t="n">
        <f aca="false">SUM(I74:I76)</f>
        <v>1285.27</v>
      </c>
    </row>
    <row r="78" customFormat="false" ht="12.8" hidden="false" customHeight="false" outlineLevel="0" collapsed="false">
      <c r="A78" s="47"/>
      <c r="B78" s="47"/>
      <c r="C78" s="47"/>
      <c r="D78" s="47"/>
      <c r="E78" s="47"/>
      <c r="F78" s="47"/>
      <c r="G78" s="47"/>
      <c r="H78" s="47"/>
      <c r="I78" s="47"/>
    </row>
    <row r="79" customFormat="false" ht="12.8" hidden="false" customHeight="false" outlineLevel="0" collapsed="false">
      <c r="A79" s="9" t="s">
        <v>85</v>
      </c>
      <c r="B79" s="9"/>
      <c r="C79" s="9"/>
      <c r="D79" s="9"/>
      <c r="E79" s="9"/>
      <c r="F79" s="9"/>
      <c r="G79" s="9"/>
      <c r="H79" s="9"/>
      <c r="I79" s="9"/>
    </row>
    <row r="80" customFormat="false" ht="12.8" hidden="false" customHeight="false" outlineLevel="0" collapsed="false">
      <c r="A80" s="9" t="n">
        <v>3</v>
      </c>
      <c r="B80" s="9" t="s">
        <v>86</v>
      </c>
      <c r="C80" s="9"/>
      <c r="D80" s="9"/>
      <c r="E80" s="9"/>
      <c r="F80" s="9"/>
      <c r="G80" s="9"/>
      <c r="H80" s="9" t="s">
        <v>40</v>
      </c>
      <c r="I80" s="9" t="s">
        <v>41</v>
      </c>
    </row>
    <row r="81" customFormat="false" ht="12.8" hidden="false" customHeight="false" outlineLevel="0" collapsed="false">
      <c r="A81" s="9" t="s">
        <v>13</v>
      </c>
      <c r="B81" s="27" t="s">
        <v>87</v>
      </c>
      <c r="C81" s="27"/>
      <c r="D81" s="27"/>
      <c r="E81" s="27"/>
      <c r="F81" s="27"/>
      <c r="G81" s="27"/>
      <c r="H81" s="38" t="n">
        <v>0.0046</v>
      </c>
      <c r="I81" s="48" t="n">
        <f aca="false">$I$44*H81</f>
        <v>5.69</v>
      </c>
    </row>
    <row r="82" customFormat="false" ht="12.8" hidden="false" customHeight="false" outlineLevel="0" collapsed="false">
      <c r="A82" s="9" t="s">
        <v>15</v>
      </c>
      <c r="B82" s="27" t="s">
        <v>88</v>
      </c>
      <c r="C82" s="27"/>
      <c r="D82" s="27"/>
      <c r="E82" s="27"/>
      <c r="F82" s="27"/>
      <c r="G82" s="27"/>
      <c r="H82" s="38" t="n">
        <f aca="false">0.08*H81</f>
        <v>0.0004</v>
      </c>
      <c r="I82" s="48" t="n">
        <f aca="false">H82*I44-0.04</f>
        <v>0.46</v>
      </c>
    </row>
    <row r="83" customFormat="false" ht="12.8" hidden="false" customHeight="false" outlineLevel="0" collapsed="false">
      <c r="A83" s="9" t="s">
        <v>18</v>
      </c>
      <c r="B83" s="27" t="s">
        <v>89</v>
      </c>
      <c r="C83" s="27"/>
      <c r="D83" s="27"/>
      <c r="E83" s="27"/>
      <c r="F83" s="27"/>
      <c r="G83" s="27"/>
      <c r="H83" s="38" t="n">
        <v>0.02</v>
      </c>
      <c r="I83" s="48" t="n">
        <f aca="false">$I$44*H83</f>
        <v>24.75</v>
      </c>
    </row>
    <row r="84" customFormat="false" ht="12.8" hidden="false" customHeight="false" outlineLevel="0" collapsed="false">
      <c r="A84" s="23" t="s">
        <v>20</v>
      </c>
      <c r="B84" s="27" t="s">
        <v>90</v>
      </c>
      <c r="C84" s="27"/>
      <c r="D84" s="27"/>
      <c r="E84" s="27"/>
      <c r="F84" s="27"/>
      <c r="G84" s="27"/>
      <c r="H84" s="38" t="n">
        <v>0.0194</v>
      </c>
      <c r="I84" s="48" t="n">
        <f aca="false">$I$44*H84</f>
        <v>24.01</v>
      </c>
    </row>
    <row r="85" customFormat="false" ht="12.8" hidden="false" customHeight="false" outlineLevel="0" collapsed="false">
      <c r="A85" s="23" t="s">
        <v>46</v>
      </c>
      <c r="B85" s="27" t="s">
        <v>91</v>
      </c>
      <c r="C85" s="27"/>
      <c r="D85" s="27"/>
      <c r="E85" s="27"/>
      <c r="F85" s="27"/>
      <c r="G85" s="27"/>
      <c r="H85" s="38" t="n">
        <f aca="false">H62*H84</f>
        <v>0.0071</v>
      </c>
      <c r="I85" s="48" t="n">
        <f aca="false">$I$44*H85-0.02</f>
        <v>8.77</v>
      </c>
    </row>
    <row r="86" customFormat="false" ht="12.8" hidden="false" customHeight="true" outlineLevel="0" collapsed="false">
      <c r="A86" s="23" t="s">
        <v>48</v>
      </c>
      <c r="B86" s="29" t="s">
        <v>92</v>
      </c>
      <c r="C86" s="29"/>
      <c r="D86" s="29"/>
      <c r="E86" s="29"/>
      <c r="F86" s="29"/>
      <c r="G86" s="29"/>
      <c r="H86" s="38" t="n">
        <v>0.02</v>
      </c>
      <c r="I86" s="48" t="n">
        <f aca="false">$I$44*H86</f>
        <v>24.75</v>
      </c>
    </row>
    <row r="87" customFormat="false" ht="12.8" hidden="false" customHeight="false" outlineLevel="0" collapsed="false">
      <c r="A87" s="9" t="s">
        <v>93</v>
      </c>
      <c r="B87" s="9"/>
      <c r="C87" s="9"/>
      <c r="D87" s="9"/>
      <c r="E87" s="9"/>
      <c r="F87" s="9"/>
      <c r="G87" s="9"/>
      <c r="H87" s="39" t="n">
        <f aca="false">SUM(H81:H86)-0.0001</f>
        <v>0.0714</v>
      </c>
      <c r="I87" s="49" t="n">
        <f aca="false">SUM(I81:I86)</f>
        <v>88.43</v>
      </c>
    </row>
    <row r="88" customFormat="false" ht="12.8" hidden="false" customHeight="false" outlineLevel="0" collapsed="false">
      <c r="A88" s="47"/>
      <c r="B88" s="47"/>
      <c r="C88" s="47"/>
      <c r="D88" s="47"/>
      <c r="E88" s="47"/>
      <c r="F88" s="47"/>
      <c r="G88" s="47"/>
      <c r="H88" s="47"/>
      <c r="I88" s="47"/>
    </row>
    <row r="89" customFormat="false" ht="12.8" hidden="false" customHeight="false" outlineLevel="0" collapsed="false">
      <c r="A89" s="50" t="s">
        <v>94</v>
      </c>
      <c r="B89" s="50"/>
      <c r="C89" s="50"/>
      <c r="D89" s="50"/>
      <c r="E89" s="50"/>
      <c r="F89" s="50"/>
      <c r="G89" s="50"/>
      <c r="H89" s="50"/>
      <c r="I89" s="50"/>
    </row>
    <row r="90" customFormat="false" ht="12.8" hidden="false" customHeight="false" outlineLevel="0" collapsed="false">
      <c r="A90" s="50" t="s">
        <v>95</v>
      </c>
      <c r="B90" s="50"/>
      <c r="C90" s="50"/>
      <c r="D90" s="50"/>
      <c r="E90" s="50"/>
      <c r="F90" s="50"/>
      <c r="G90" s="50"/>
      <c r="H90" s="9" t="s">
        <v>40</v>
      </c>
      <c r="I90" s="9" t="s">
        <v>41</v>
      </c>
    </row>
    <row r="91" customFormat="false" ht="12.8" hidden="false" customHeight="false" outlineLevel="0" collapsed="false">
      <c r="A91" s="9" t="s">
        <v>13</v>
      </c>
      <c r="B91" s="51" t="s">
        <v>96</v>
      </c>
      <c r="C91" s="51"/>
      <c r="D91" s="51"/>
      <c r="E91" s="51"/>
      <c r="F91" s="51"/>
      <c r="G91" s="51"/>
      <c r="H91" s="38" t="n">
        <v>0.09075</v>
      </c>
      <c r="I91" s="52" t="n">
        <f aca="false">H91*I$44+0.04</f>
        <v>112.41</v>
      </c>
    </row>
    <row r="92" customFormat="false" ht="12.8" hidden="false" customHeight="false" outlineLevel="0" collapsed="false">
      <c r="A92" s="9" t="s">
        <v>15</v>
      </c>
      <c r="B92" s="51" t="s">
        <v>97</v>
      </c>
      <c r="C92" s="51"/>
      <c r="D92" s="51"/>
      <c r="E92" s="51"/>
      <c r="F92" s="51"/>
      <c r="G92" s="51"/>
      <c r="H92" s="38" t="n">
        <v>0.0163</v>
      </c>
      <c r="I92" s="52" t="n">
        <f aca="false">H92*I$44</f>
        <v>20.17</v>
      </c>
    </row>
    <row r="93" customFormat="false" ht="12.8" hidden="false" customHeight="false" outlineLevel="0" collapsed="false">
      <c r="A93" s="9" t="s">
        <v>18</v>
      </c>
      <c r="B93" s="51" t="s">
        <v>98</v>
      </c>
      <c r="C93" s="51"/>
      <c r="D93" s="51"/>
      <c r="E93" s="51"/>
      <c r="F93" s="51"/>
      <c r="G93" s="51"/>
      <c r="H93" s="38" t="n">
        <v>0.0002</v>
      </c>
      <c r="I93" s="52" t="n">
        <f aca="false">H93*I$44</f>
        <v>0.25</v>
      </c>
    </row>
    <row r="94" customFormat="false" ht="12.8" hidden="false" customHeight="false" outlineLevel="0" collapsed="false">
      <c r="A94" s="9" t="s">
        <v>20</v>
      </c>
      <c r="B94" s="51" t="s">
        <v>99</v>
      </c>
      <c r="C94" s="51"/>
      <c r="D94" s="51"/>
      <c r="E94" s="51"/>
      <c r="F94" s="51"/>
      <c r="G94" s="51"/>
      <c r="H94" s="38" t="n">
        <v>0.0033</v>
      </c>
      <c r="I94" s="52" t="n">
        <f aca="false">H94*I$44</f>
        <v>4.08</v>
      </c>
    </row>
    <row r="95" customFormat="false" ht="12.8" hidden="false" customHeight="false" outlineLevel="0" collapsed="false">
      <c r="A95" s="9" t="s">
        <v>46</v>
      </c>
      <c r="B95" s="51" t="s">
        <v>100</v>
      </c>
      <c r="C95" s="51"/>
      <c r="D95" s="51"/>
      <c r="E95" s="51"/>
      <c r="F95" s="51"/>
      <c r="G95" s="51"/>
      <c r="H95" s="38" t="n">
        <v>0.00055</v>
      </c>
      <c r="I95" s="52" t="n">
        <f aca="false">H95*I$44</f>
        <v>0.74</v>
      </c>
    </row>
    <row r="96" customFormat="false" ht="12.8" hidden="false" customHeight="true" outlineLevel="0" collapsed="false">
      <c r="A96" s="23" t="s">
        <v>48</v>
      </c>
      <c r="B96" s="53" t="s">
        <v>91</v>
      </c>
      <c r="C96" s="53"/>
      <c r="D96" s="53"/>
      <c r="E96" s="53"/>
      <c r="F96" s="53"/>
      <c r="G96" s="53"/>
      <c r="H96" s="38" t="n">
        <v>0.0071</v>
      </c>
      <c r="I96" s="52" t="n">
        <f aca="false">H96*I$44</f>
        <v>8.79</v>
      </c>
    </row>
    <row r="97" customFormat="false" ht="12.8" hidden="false" customHeight="false" outlineLevel="0" collapsed="false">
      <c r="A97" s="9" t="s">
        <v>101</v>
      </c>
      <c r="B97" s="9"/>
      <c r="C97" s="9"/>
      <c r="D97" s="9"/>
      <c r="E97" s="9"/>
      <c r="F97" s="9"/>
      <c r="G97" s="9"/>
      <c r="H97" s="39" t="n">
        <f aca="false">SUM(H91:H96)</f>
        <v>0.1182</v>
      </c>
      <c r="I97" s="34" t="n">
        <f aca="false">SUM(I91:I96)+0.01</f>
        <v>146.45</v>
      </c>
    </row>
    <row r="98" customFormat="false" ht="12.8" hidden="false" customHeight="false" outlineLevel="0" collapsed="false">
      <c r="A98" s="9"/>
      <c r="B98" s="9"/>
      <c r="C98" s="9"/>
      <c r="D98" s="9"/>
      <c r="E98" s="9"/>
      <c r="F98" s="9"/>
      <c r="G98" s="9"/>
      <c r="H98" s="9"/>
      <c r="I98" s="9"/>
    </row>
    <row r="99" customFormat="false" ht="12.8" hidden="false" customHeight="false" outlineLevel="0" collapsed="false">
      <c r="A99" s="9" t="s">
        <v>102</v>
      </c>
      <c r="B99" s="9"/>
      <c r="C99" s="9"/>
      <c r="D99" s="9"/>
      <c r="E99" s="9"/>
      <c r="F99" s="9"/>
      <c r="G99" s="9"/>
      <c r="H99" s="9" t="s">
        <v>40</v>
      </c>
      <c r="I99" s="9" t="s">
        <v>41</v>
      </c>
    </row>
    <row r="100" customFormat="false" ht="12.8" hidden="false" customHeight="false" outlineLevel="0" collapsed="false">
      <c r="A100" s="9" t="s">
        <v>13</v>
      </c>
      <c r="B100" s="24" t="s">
        <v>103</v>
      </c>
      <c r="C100" s="24"/>
      <c r="D100" s="24"/>
      <c r="E100" s="24"/>
      <c r="F100" s="24"/>
      <c r="G100" s="24"/>
      <c r="H100" s="41" t="n">
        <v>0</v>
      </c>
      <c r="I100" s="26" t="n">
        <f aca="false">($I$44+I62)*H100</f>
        <v>0</v>
      </c>
    </row>
    <row r="101" customFormat="false" ht="12.8" hidden="false" customHeight="false" outlineLevel="0" collapsed="false">
      <c r="A101" s="9" t="s">
        <v>104</v>
      </c>
      <c r="B101" s="9"/>
      <c r="C101" s="9"/>
      <c r="D101" s="9"/>
      <c r="E101" s="9"/>
      <c r="F101" s="9"/>
      <c r="G101" s="9"/>
      <c r="H101" s="43" t="n">
        <f aca="false">TRUNC(SUM(H100),4)</f>
        <v>0</v>
      </c>
      <c r="I101" s="34" t="n">
        <f aca="false">TRUNC(SUM(I100),2)</f>
        <v>0</v>
      </c>
    </row>
    <row r="102" customFormat="false" ht="12.8" hidden="false" customHeight="false" outlineLevel="0" collapsed="false">
      <c r="A102" s="40"/>
      <c r="B102" s="40"/>
      <c r="C102" s="40"/>
      <c r="D102" s="40"/>
      <c r="E102" s="40"/>
      <c r="F102" s="40"/>
      <c r="G102" s="40"/>
      <c r="H102" s="40"/>
      <c r="I102" s="40"/>
    </row>
    <row r="103" customFormat="false" ht="12.8" hidden="false" customHeight="false" outlineLevel="0" collapsed="false">
      <c r="A103" s="9" t="s">
        <v>105</v>
      </c>
      <c r="B103" s="9"/>
      <c r="C103" s="9"/>
      <c r="D103" s="9"/>
      <c r="E103" s="9"/>
      <c r="F103" s="9"/>
      <c r="G103" s="9"/>
      <c r="H103" s="9"/>
      <c r="I103" s="9"/>
    </row>
    <row r="104" customFormat="false" ht="12.8" hidden="false" customHeight="false" outlineLevel="0" collapsed="false">
      <c r="A104" s="9" t="s">
        <v>106</v>
      </c>
      <c r="B104" s="9"/>
      <c r="C104" s="9"/>
      <c r="D104" s="9"/>
      <c r="E104" s="9"/>
      <c r="F104" s="9"/>
      <c r="G104" s="9"/>
      <c r="H104" s="9"/>
      <c r="I104" s="9" t="s">
        <v>41</v>
      </c>
    </row>
    <row r="105" customFormat="false" ht="12.8" hidden="false" customHeight="false" outlineLevel="0" collapsed="false">
      <c r="A105" s="9" t="s">
        <v>107</v>
      </c>
      <c r="B105" s="10" t="s">
        <v>108</v>
      </c>
      <c r="C105" s="10"/>
      <c r="D105" s="10"/>
      <c r="E105" s="10"/>
      <c r="F105" s="10"/>
      <c r="G105" s="10"/>
      <c r="H105" s="10"/>
      <c r="I105" s="26" t="n">
        <f aca="false">I97</f>
        <v>146.45</v>
      </c>
    </row>
    <row r="106" customFormat="false" ht="12.8" hidden="false" customHeight="false" outlineLevel="0" collapsed="false">
      <c r="A106" s="9" t="s">
        <v>109</v>
      </c>
      <c r="B106" s="10" t="s">
        <v>110</v>
      </c>
      <c r="C106" s="10"/>
      <c r="D106" s="10"/>
      <c r="E106" s="10"/>
      <c r="F106" s="10"/>
      <c r="G106" s="10"/>
      <c r="H106" s="10"/>
      <c r="I106" s="26" t="n">
        <f aca="false">I101</f>
        <v>0</v>
      </c>
    </row>
    <row r="107" customFormat="false" ht="12.8" hidden="false" customHeight="false" outlineLevel="0" collapsed="false">
      <c r="A107" s="9" t="s">
        <v>111</v>
      </c>
      <c r="B107" s="9"/>
      <c r="C107" s="9"/>
      <c r="D107" s="9"/>
      <c r="E107" s="9"/>
      <c r="F107" s="9"/>
      <c r="G107" s="9"/>
      <c r="H107" s="9"/>
      <c r="I107" s="34" t="n">
        <f aca="false">SUM(I105:I106)</f>
        <v>146.45</v>
      </c>
    </row>
    <row r="108" customFormat="false" ht="12.8" hidden="false" customHeight="false" outlineLevel="0" collapsed="false">
      <c r="A108" s="47"/>
      <c r="B108" s="47"/>
      <c r="C108" s="47"/>
      <c r="D108" s="47"/>
      <c r="E108" s="47"/>
      <c r="F108" s="47"/>
      <c r="G108" s="47"/>
      <c r="H108" s="47"/>
      <c r="I108" s="47"/>
    </row>
    <row r="109" customFormat="false" ht="12.8" hidden="false" customHeight="false" outlineLevel="0" collapsed="false">
      <c r="A109" s="9" t="s">
        <v>112</v>
      </c>
      <c r="B109" s="9"/>
      <c r="C109" s="9"/>
      <c r="D109" s="9"/>
      <c r="E109" s="9"/>
      <c r="F109" s="9"/>
      <c r="G109" s="9"/>
      <c r="H109" s="9"/>
      <c r="I109" s="9"/>
    </row>
    <row r="110" customFormat="false" ht="12.8" hidden="false" customHeight="false" outlineLevel="0" collapsed="false">
      <c r="A110" s="9" t="n">
        <v>5</v>
      </c>
      <c r="B110" s="9" t="s">
        <v>113</v>
      </c>
      <c r="C110" s="9"/>
      <c r="D110" s="9"/>
      <c r="E110" s="9"/>
      <c r="F110" s="9"/>
      <c r="G110" s="9"/>
      <c r="H110" s="9"/>
      <c r="I110" s="9" t="s">
        <v>41</v>
      </c>
    </row>
    <row r="111" customFormat="false" ht="12.8" hidden="false" customHeight="false" outlineLevel="0" collapsed="false">
      <c r="A111" s="9" t="s">
        <v>13</v>
      </c>
      <c r="B111" s="32" t="s">
        <v>114</v>
      </c>
      <c r="C111" s="32"/>
      <c r="D111" s="32"/>
      <c r="E111" s="32"/>
      <c r="F111" s="32"/>
      <c r="G111" s="32"/>
      <c r="H111" s="10"/>
      <c r="I111" s="26" t="n">
        <f aca="false">[1]UNIFORMES!D6</f>
        <v>11.08</v>
      </c>
    </row>
    <row r="112" customFormat="false" ht="12.8" hidden="false" customHeight="false" outlineLevel="0" collapsed="false">
      <c r="A112" s="9" t="s">
        <v>15</v>
      </c>
      <c r="B112" s="32" t="s">
        <v>115</v>
      </c>
      <c r="C112" s="32"/>
      <c r="D112" s="32"/>
      <c r="E112" s="32"/>
      <c r="F112" s="32"/>
      <c r="G112" s="32"/>
      <c r="H112" s="10"/>
      <c r="I112" s="26" t="n">
        <v>0</v>
      </c>
    </row>
    <row r="113" customFormat="false" ht="12.8" hidden="false" customHeight="false" outlineLevel="0" collapsed="false">
      <c r="A113" s="9" t="s">
        <v>18</v>
      </c>
      <c r="B113" s="32" t="s">
        <v>116</v>
      </c>
      <c r="C113" s="32"/>
      <c r="D113" s="32"/>
      <c r="E113" s="32"/>
      <c r="F113" s="32"/>
      <c r="G113" s="32"/>
      <c r="H113" s="10"/>
      <c r="I113" s="26" t="n">
        <v>0</v>
      </c>
    </row>
    <row r="114" customFormat="false" ht="12.8" hidden="false" customHeight="false" outlineLevel="0" collapsed="false">
      <c r="A114" s="9" t="s">
        <v>20</v>
      </c>
      <c r="B114" s="32" t="s">
        <v>117</v>
      </c>
      <c r="C114" s="32"/>
      <c r="D114" s="32"/>
      <c r="E114" s="32"/>
      <c r="F114" s="32"/>
      <c r="G114" s="32"/>
      <c r="H114" s="10"/>
      <c r="I114" s="26" t="n">
        <v>0</v>
      </c>
    </row>
    <row r="115" customFormat="false" ht="12.8" hidden="false" customHeight="false" outlineLevel="0" collapsed="false">
      <c r="A115" s="9" t="s">
        <v>118</v>
      </c>
      <c r="B115" s="9"/>
      <c r="C115" s="9"/>
      <c r="D115" s="9"/>
      <c r="E115" s="9"/>
      <c r="F115" s="9"/>
      <c r="G115" s="9"/>
      <c r="H115" s="41"/>
      <c r="I115" s="34" t="n">
        <f aca="false">SUM(I111:I114)</f>
        <v>11.08</v>
      </c>
    </row>
    <row r="116" customFormat="false" ht="12.8" hidden="false" customHeight="false" outlineLevel="0" collapsed="false">
      <c r="A116" s="47"/>
      <c r="B116" s="47"/>
      <c r="C116" s="47"/>
      <c r="D116" s="47"/>
      <c r="E116" s="47"/>
      <c r="F116" s="47"/>
      <c r="G116" s="47"/>
      <c r="H116" s="47"/>
      <c r="I116" s="47"/>
    </row>
    <row r="117" customFormat="false" ht="12.8" hidden="false" customHeight="false" outlineLevel="0" collapsed="false">
      <c r="A117" s="9" t="s">
        <v>119</v>
      </c>
      <c r="B117" s="9"/>
      <c r="C117" s="9"/>
      <c r="D117" s="9"/>
      <c r="E117" s="9"/>
      <c r="F117" s="9"/>
      <c r="G117" s="9"/>
      <c r="H117" s="9"/>
      <c r="I117" s="9"/>
    </row>
    <row r="118" customFormat="false" ht="12.8" hidden="false" customHeight="false" outlineLevel="0" collapsed="false">
      <c r="A118" s="9" t="n">
        <v>6</v>
      </c>
      <c r="B118" s="9" t="s">
        <v>120</v>
      </c>
      <c r="C118" s="9"/>
      <c r="D118" s="9"/>
      <c r="E118" s="9"/>
      <c r="F118" s="9"/>
      <c r="G118" s="9"/>
      <c r="H118" s="9" t="s">
        <v>40</v>
      </c>
      <c r="I118" s="9" t="s">
        <v>41</v>
      </c>
    </row>
    <row r="119" customFormat="false" ht="12.8" hidden="false" customHeight="false" outlineLevel="0" collapsed="false">
      <c r="A119" s="9" t="s">
        <v>13</v>
      </c>
      <c r="B119" s="24" t="s">
        <v>121</v>
      </c>
      <c r="C119" s="24"/>
      <c r="D119" s="24"/>
      <c r="E119" s="24"/>
      <c r="F119" s="24"/>
      <c r="G119" s="24"/>
      <c r="H119" s="38" t="n">
        <v>0.05</v>
      </c>
      <c r="I119" s="26" t="n">
        <f aca="false">TRUNC(H119*I134,2)</f>
        <v>138.43</v>
      </c>
    </row>
    <row r="120" customFormat="false" ht="12.8" hidden="false" customHeight="false" outlineLevel="0" collapsed="false">
      <c r="A120" s="9" t="s">
        <v>15</v>
      </c>
      <c r="B120" s="24" t="s">
        <v>122</v>
      </c>
      <c r="C120" s="24"/>
      <c r="D120" s="24"/>
      <c r="E120" s="24"/>
      <c r="F120" s="24"/>
      <c r="G120" s="24"/>
      <c r="H120" s="38" t="n">
        <v>0.1</v>
      </c>
      <c r="I120" s="26" t="n">
        <f aca="false">TRUNC(H120*(I119+I134),2)</f>
        <v>290.72</v>
      </c>
    </row>
    <row r="121" customFormat="false" ht="12.8" hidden="false" customHeight="false" outlineLevel="0" collapsed="false">
      <c r="A121" s="9" t="s">
        <v>18</v>
      </c>
      <c r="B121" s="42" t="s">
        <v>123</v>
      </c>
      <c r="C121" s="42"/>
      <c r="D121" s="42"/>
      <c r="E121" s="42"/>
      <c r="F121" s="42"/>
      <c r="G121" s="42"/>
      <c r="H121" s="54" t="n">
        <f aca="false">SUM(H122:H124)</f>
        <v>0.0865</v>
      </c>
      <c r="I121" s="55"/>
    </row>
    <row r="122" customFormat="false" ht="12.8" hidden="false" customHeight="false" outlineLevel="0" collapsed="false">
      <c r="A122" s="9" t="s">
        <v>124</v>
      </c>
      <c r="B122" s="24" t="s">
        <v>125</v>
      </c>
      <c r="C122" s="24"/>
      <c r="D122" s="24"/>
      <c r="E122" s="24"/>
      <c r="F122" s="24"/>
      <c r="G122" s="24"/>
      <c r="H122" s="56" t="n">
        <v>0.0065</v>
      </c>
      <c r="I122" s="26" t="n">
        <f aca="false">H122*(I134+I119+I120)/(1-H121)</f>
        <v>22.75</v>
      </c>
    </row>
    <row r="123" customFormat="false" ht="12.8" hidden="false" customHeight="false" outlineLevel="0" collapsed="false">
      <c r="A123" s="9" t="s">
        <v>126</v>
      </c>
      <c r="B123" s="24" t="s">
        <v>127</v>
      </c>
      <c r="C123" s="24"/>
      <c r="D123" s="24"/>
      <c r="E123" s="24"/>
      <c r="F123" s="24"/>
      <c r="G123" s="24"/>
      <c r="H123" s="56" t="n">
        <v>0.03</v>
      </c>
      <c r="I123" s="26" t="n">
        <f aca="false">H123*(I134+I119+I120)/(1-H121)</f>
        <v>105.02</v>
      </c>
    </row>
    <row r="124" customFormat="false" ht="12.8" hidden="false" customHeight="false" outlineLevel="0" collapsed="false">
      <c r="A124" s="9" t="s">
        <v>128</v>
      </c>
      <c r="B124" s="24" t="s">
        <v>129</v>
      </c>
      <c r="C124" s="24"/>
      <c r="D124" s="24"/>
      <c r="E124" s="24"/>
      <c r="F124" s="24"/>
      <c r="G124" s="24"/>
      <c r="H124" s="56" t="n">
        <v>0.05</v>
      </c>
      <c r="I124" s="26" t="n">
        <f aca="false">H124*(I134+I119+I120)/(1-H121)</f>
        <v>175.04</v>
      </c>
    </row>
    <row r="125" customFormat="false" ht="12.8" hidden="false" customHeight="false" outlineLevel="0" collapsed="false">
      <c r="A125" s="9" t="s">
        <v>130</v>
      </c>
      <c r="B125" s="9"/>
      <c r="C125" s="9"/>
      <c r="D125" s="9"/>
      <c r="E125" s="9"/>
      <c r="F125" s="9"/>
      <c r="G125" s="9"/>
      <c r="H125" s="54" t="n">
        <f aca="false">SUM(H119:H124)</f>
        <v>0.323</v>
      </c>
      <c r="I125" s="34" t="n">
        <f aca="false">TRUNC(SUM(I119:I124),2)</f>
        <v>731.96</v>
      </c>
    </row>
    <row r="126" customFormat="false" ht="12.8" hidden="false" customHeight="false" outlineLevel="0" collapsed="false">
      <c r="A126" s="16"/>
      <c r="B126" s="57"/>
      <c r="C126" s="57"/>
      <c r="D126" s="57"/>
      <c r="E126" s="57"/>
      <c r="F126" s="57"/>
      <c r="G126" s="57"/>
      <c r="H126" s="57"/>
      <c r="I126" s="57"/>
    </row>
    <row r="127" customFormat="false" ht="12.8" hidden="false" customHeight="false" outlineLevel="0" collapsed="false">
      <c r="A127" s="9" t="s">
        <v>131</v>
      </c>
      <c r="B127" s="9"/>
      <c r="C127" s="9"/>
      <c r="D127" s="9"/>
      <c r="E127" s="9"/>
      <c r="F127" s="9"/>
      <c r="G127" s="9"/>
      <c r="H127" s="9"/>
      <c r="I127" s="9"/>
    </row>
    <row r="128" customFormat="false" ht="12.8" hidden="false" customHeight="false" outlineLevel="0" collapsed="false">
      <c r="A128" s="9" t="s">
        <v>132</v>
      </c>
      <c r="B128" s="9"/>
      <c r="C128" s="9"/>
      <c r="D128" s="9"/>
      <c r="E128" s="9"/>
      <c r="F128" s="9"/>
      <c r="G128" s="9"/>
      <c r="H128" s="9"/>
      <c r="I128" s="9" t="s">
        <v>41</v>
      </c>
    </row>
    <row r="129" customFormat="false" ht="12.8" hidden="false" customHeight="false" outlineLevel="0" collapsed="false">
      <c r="A129" s="10" t="s">
        <v>13</v>
      </c>
      <c r="B129" s="24" t="str">
        <f aca="false">A35</f>
        <v>MÓDULO 1 - COMPOSIÇÃO DA REMUNERAÇÃO</v>
      </c>
      <c r="C129" s="24"/>
      <c r="D129" s="24"/>
      <c r="E129" s="24"/>
      <c r="F129" s="24"/>
      <c r="G129" s="24"/>
      <c r="H129" s="24"/>
      <c r="I129" s="26" t="n">
        <f aca="false">I44</f>
        <v>1237.56</v>
      </c>
    </row>
    <row r="130" customFormat="false" ht="12.8" hidden="false" customHeight="false" outlineLevel="0" collapsed="false">
      <c r="A130" s="10" t="s">
        <v>15</v>
      </c>
      <c r="B130" s="24" t="str">
        <f aca="false">A46</f>
        <v>MÓDULO 2 – ENCARGOS E BENEFÍCIOS ANUAIS, MENSAIS E DIÁRIOS</v>
      </c>
      <c r="C130" s="24"/>
      <c r="D130" s="24"/>
      <c r="E130" s="24"/>
      <c r="F130" s="24"/>
      <c r="G130" s="24"/>
      <c r="H130" s="24"/>
      <c r="I130" s="26" t="n">
        <f aca="false">I77</f>
        <v>1285.27</v>
      </c>
    </row>
    <row r="131" customFormat="false" ht="12.8" hidden="false" customHeight="false" outlineLevel="0" collapsed="false">
      <c r="A131" s="10" t="s">
        <v>18</v>
      </c>
      <c r="B131" s="24" t="str">
        <f aca="false">A79</f>
        <v>MÓDULO 3 – PROVISÃO PARA RESCISÃO</v>
      </c>
      <c r="C131" s="24"/>
      <c r="D131" s="24"/>
      <c r="E131" s="24"/>
      <c r="F131" s="24"/>
      <c r="G131" s="24"/>
      <c r="H131" s="24"/>
      <c r="I131" s="26" t="n">
        <f aca="false">I87</f>
        <v>88.43</v>
      </c>
    </row>
    <row r="132" customFormat="false" ht="12.8" hidden="false" customHeight="false" outlineLevel="0" collapsed="false">
      <c r="A132" s="10" t="s">
        <v>20</v>
      </c>
      <c r="B132" s="24" t="str">
        <f aca="false">A89</f>
        <v>MÓDULO 4 – CUSTO DE REPOSIÇÃO DO PROFISSIONAL AUSENTE</v>
      </c>
      <c r="C132" s="24"/>
      <c r="D132" s="24"/>
      <c r="E132" s="24"/>
      <c r="F132" s="24"/>
      <c r="G132" s="24"/>
      <c r="H132" s="24"/>
      <c r="I132" s="26" t="n">
        <f aca="false">I107</f>
        <v>146.45</v>
      </c>
    </row>
    <row r="133" customFormat="false" ht="12.8" hidden="false" customHeight="false" outlineLevel="0" collapsed="false">
      <c r="A133" s="10" t="s">
        <v>46</v>
      </c>
      <c r="B133" s="24" t="str">
        <f aca="false">A109</f>
        <v>MÓDULO 5 – INSUMOS DIVERSOS</v>
      </c>
      <c r="C133" s="24"/>
      <c r="D133" s="24"/>
      <c r="E133" s="24"/>
      <c r="F133" s="24"/>
      <c r="G133" s="24"/>
      <c r="H133" s="24"/>
      <c r="I133" s="26" t="n">
        <f aca="false">I115</f>
        <v>11.08</v>
      </c>
    </row>
    <row r="134" customFormat="false" ht="12.8" hidden="false" customHeight="false" outlineLevel="0" collapsed="false">
      <c r="A134" s="9"/>
      <c r="B134" s="9" t="s">
        <v>133</v>
      </c>
      <c r="C134" s="9"/>
      <c r="D134" s="9"/>
      <c r="E134" s="9"/>
      <c r="F134" s="9"/>
      <c r="G134" s="9"/>
      <c r="H134" s="9"/>
      <c r="I134" s="34" t="n">
        <f aca="false">TRUNC(SUM(I129:I133),2)-0.01</f>
        <v>2768.78</v>
      </c>
    </row>
    <row r="135" customFormat="false" ht="12.8" hidden="false" customHeight="false" outlineLevel="0" collapsed="false">
      <c r="A135" s="10" t="s">
        <v>48</v>
      </c>
      <c r="B135" s="24" t="str">
        <f aca="false">A117</f>
        <v>MÓDULO 6 – CUSTOS INDIRETOS, TRIBUTOS E LUCRO</v>
      </c>
      <c r="C135" s="24"/>
      <c r="D135" s="24"/>
      <c r="E135" s="24"/>
      <c r="F135" s="24"/>
      <c r="G135" s="24"/>
      <c r="H135" s="24"/>
      <c r="I135" s="26" t="n">
        <f aca="false">I125</f>
        <v>731.96</v>
      </c>
    </row>
    <row r="136" customFormat="false" ht="12.8" hidden="false" customHeight="false" outlineLevel="0" collapsed="false">
      <c r="A136" s="9" t="s">
        <v>134</v>
      </c>
      <c r="B136" s="9"/>
      <c r="C136" s="9"/>
      <c r="D136" s="9"/>
      <c r="E136" s="9"/>
      <c r="F136" s="9"/>
      <c r="G136" s="9"/>
      <c r="H136" s="9"/>
      <c r="I136" s="34" t="n">
        <f aca="false">SUM(I134:I135)</f>
        <v>3500.74</v>
      </c>
    </row>
  </sheetData>
  <mergeCells count="135">
    <mergeCell ref="A1:I1"/>
    <mergeCell ref="A2:I2"/>
    <mergeCell ref="A3:I3"/>
    <mergeCell ref="A4:I4"/>
    <mergeCell ref="A5:I5"/>
    <mergeCell ref="A6:I6"/>
    <mergeCell ref="A8:I8"/>
    <mergeCell ref="A9:I9"/>
    <mergeCell ref="A10:I10"/>
    <mergeCell ref="A11:I11"/>
    <mergeCell ref="A12:I12"/>
    <mergeCell ref="A13:I13"/>
    <mergeCell ref="A15:I15"/>
    <mergeCell ref="A16:I16"/>
    <mergeCell ref="B17:H17"/>
    <mergeCell ref="B18:H18"/>
    <mergeCell ref="B19:H19"/>
    <mergeCell ref="B20:H20"/>
    <mergeCell ref="A22:I22"/>
    <mergeCell ref="A23:B23"/>
    <mergeCell ref="C23:D23"/>
    <mergeCell ref="E23:I23"/>
    <mergeCell ref="A24:B24"/>
    <mergeCell ref="C24:D24"/>
    <mergeCell ref="E24:I24"/>
    <mergeCell ref="A26:I26"/>
    <mergeCell ref="B27:H27"/>
    <mergeCell ref="B28:H28"/>
    <mergeCell ref="B29:H29"/>
    <mergeCell ref="B30:H30"/>
    <mergeCell ref="B31:H31"/>
    <mergeCell ref="B32:I32"/>
    <mergeCell ref="B33:I33"/>
    <mergeCell ref="A34:I34"/>
    <mergeCell ref="A35:I35"/>
    <mergeCell ref="B36:G36"/>
    <mergeCell ref="B37:G37"/>
    <mergeCell ref="B38:G38"/>
    <mergeCell ref="B39:G39"/>
    <mergeCell ref="B40:G40"/>
    <mergeCell ref="B41:G41"/>
    <mergeCell ref="B42:G42"/>
    <mergeCell ref="B43:G43"/>
    <mergeCell ref="A44:H44"/>
    <mergeCell ref="A46:I46"/>
    <mergeCell ref="A47:G47"/>
    <mergeCell ref="B48:G48"/>
    <mergeCell ref="B49:G49"/>
    <mergeCell ref="B50:G50"/>
    <mergeCell ref="A51:G51"/>
    <mergeCell ref="A52:I52"/>
    <mergeCell ref="A53:G53"/>
    <mergeCell ref="B54:G54"/>
    <mergeCell ref="B55:G55"/>
    <mergeCell ref="B56:G56"/>
    <mergeCell ref="B57:G57"/>
    <mergeCell ref="B58:G58"/>
    <mergeCell ref="B59:G59"/>
    <mergeCell ref="B60:G60"/>
    <mergeCell ref="B61:G61"/>
    <mergeCell ref="A62:G62"/>
    <mergeCell ref="A63:I63"/>
    <mergeCell ref="A64:G64"/>
    <mergeCell ref="B65:G65"/>
    <mergeCell ref="B66:G66"/>
    <mergeCell ref="B67:G67"/>
    <mergeCell ref="B68:G68"/>
    <mergeCell ref="B69:G69"/>
    <mergeCell ref="A70:H70"/>
    <mergeCell ref="A71:I71"/>
    <mergeCell ref="A72:I72"/>
    <mergeCell ref="A73:H73"/>
    <mergeCell ref="B74:H74"/>
    <mergeCell ref="B75:H75"/>
    <mergeCell ref="B76:H76"/>
    <mergeCell ref="A77:H77"/>
    <mergeCell ref="A78:I78"/>
    <mergeCell ref="A79:I79"/>
    <mergeCell ref="B80:G80"/>
    <mergeCell ref="B81:G81"/>
    <mergeCell ref="B82:G82"/>
    <mergeCell ref="B83:G83"/>
    <mergeCell ref="B84:G84"/>
    <mergeCell ref="B85:G85"/>
    <mergeCell ref="B86:G86"/>
    <mergeCell ref="A87:G87"/>
    <mergeCell ref="A88:I88"/>
    <mergeCell ref="A89:I89"/>
    <mergeCell ref="A90:G90"/>
    <mergeCell ref="B91:G91"/>
    <mergeCell ref="B92:G92"/>
    <mergeCell ref="B93:G93"/>
    <mergeCell ref="B94:G94"/>
    <mergeCell ref="B95:G95"/>
    <mergeCell ref="B96:G96"/>
    <mergeCell ref="A97:G97"/>
    <mergeCell ref="A98:I98"/>
    <mergeCell ref="A99:G99"/>
    <mergeCell ref="B100:G100"/>
    <mergeCell ref="A101:G101"/>
    <mergeCell ref="A102:I102"/>
    <mergeCell ref="A103:I103"/>
    <mergeCell ref="A104:H104"/>
    <mergeCell ref="B105:H105"/>
    <mergeCell ref="B106:H106"/>
    <mergeCell ref="A107:H107"/>
    <mergeCell ref="A108:I108"/>
    <mergeCell ref="A109:I109"/>
    <mergeCell ref="B110:G110"/>
    <mergeCell ref="B111:G111"/>
    <mergeCell ref="B112:G112"/>
    <mergeCell ref="B113:G113"/>
    <mergeCell ref="B114:G114"/>
    <mergeCell ref="A115:G115"/>
    <mergeCell ref="A116:I116"/>
    <mergeCell ref="A117:I117"/>
    <mergeCell ref="B118:G118"/>
    <mergeCell ref="B119:G119"/>
    <mergeCell ref="B120:G120"/>
    <mergeCell ref="B121:G121"/>
    <mergeCell ref="B122:G122"/>
    <mergeCell ref="B123:G123"/>
    <mergeCell ref="B124:G124"/>
    <mergeCell ref="A125:G125"/>
    <mergeCell ref="B126:I126"/>
    <mergeCell ref="A127:I127"/>
    <mergeCell ref="A128:H128"/>
    <mergeCell ref="B129:H129"/>
    <mergeCell ref="B130:H130"/>
    <mergeCell ref="B131:H131"/>
    <mergeCell ref="B132:H132"/>
    <mergeCell ref="B133:H133"/>
    <mergeCell ref="B134:H134"/>
    <mergeCell ref="B135:H135"/>
    <mergeCell ref="A136:H13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2020-11-18T16:30:55Z</dcterms:created>
  <dc:creator/>
  <dc:description/>
  <dc:language>pt-BR</dc:language>
  <cp:lastModifiedBy/>
  <dcterms:modified xsi:type="dcterms:W3CDTF">2020-11-18T16:45:31Z</dcterms:modified>
  <cp:revision>4</cp:revision>
  <dc:subject/>
  <dc:title/>
</cp:coreProperties>
</file>