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aias\Downloads\"/>
    </mc:Choice>
  </mc:AlternateContent>
  <xr:revisionPtr revIDLastSave="0" documentId="13_ncr:1_{9DC191C8-BEE5-4D7F-945E-F9F79A402CDA}" xr6:coauthVersionLast="47" xr6:coauthVersionMax="47" xr10:uidLastSave="{00000000-0000-0000-0000-000000000000}"/>
  <bookViews>
    <workbookView xWindow="-120" yWindow="-120" windowWidth="29040" windowHeight="15840" activeTab="1" xr2:uid="{058C68BF-1F05-4D9F-90DF-2FE56DB2D591}"/>
  </bookViews>
  <sheets>
    <sheet name="PIS - OK" sheetId="4" r:id="rId1"/>
    <sheet name="COFINS - OK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5" l="1"/>
  <c r="G10" i="5" s="1"/>
  <c r="H10" i="5" s="1"/>
  <c r="D11" i="5"/>
  <c r="G11" i="5" s="1"/>
  <c r="H11" i="5" s="1"/>
  <c r="D12" i="5"/>
  <c r="G12" i="5" s="1"/>
  <c r="H12" i="5" s="1"/>
  <c r="D13" i="5"/>
  <c r="G13" i="5" s="1"/>
  <c r="H13" i="5" s="1"/>
  <c r="D14" i="5"/>
  <c r="G14" i="5" s="1"/>
  <c r="H14" i="5" s="1"/>
  <c r="D15" i="5"/>
  <c r="G15" i="5" s="1"/>
  <c r="H15" i="5" s="1"/>
  <c r="D16" i="5"/>
  <c r="G16" i="5" s="1"/>
  <c r="H16" i="5" s="1"/>
  <c r="D17" i="5"/>
  <c r="G17" i="5" s="1"/>
  <c r="H17" i="5" s="1"/>
  <c r="D18" i="5"/>
  <c r="G18" i="5" s="1"/>
  <c r="H18" i="5" s="1"/>
  <c r="D19" i="5"/>
  <c r="G19" i="5" s="1"/>
  <c r="H19" i="5" s="1"/>
  <c r="D20" i="5"/>
  <c r="G20" i="5" s="1"/>
  <c r="H20" i="5" s="1"/>
  <c r="D9" i="5"/>
  <c r="G9" i="5" s="1"/>
  <c r="H9" i="5" s="1"/>
  <c r="D10" i="4"/>
  <c r="G10" i="4" s="1"/>
  <c r="H10" i="4" s="1"/>
  <c r="D11" i="4"/>
  <c r="G11" i="4" s="1"/>
  <c r="H11" i="4" s="1"/>
  <c r="D12" i="4"/>
  <c r="G12" i="4" s="1"/>
  <c r="H12" i="4" s="1"/>
  <c r="D13" i="4"/>
  <c r="G13" i="4" s="1"/>
  <c r="H13" i="4" s="1"/>
  <c r="D14" i="4"/>
  <c r="G14" i="4" s="1"/>
  <c r="H14" i="4" s="1"/>
  <c r="D15" i="4"/>
  <c r="G15" i="4" s="1"/>
  <c r="H15" i="4" s="1"/>
  <c r="D16" i="4"/>
  <c r="G16" i="4" s="1"/>
  <c r="H16" i="4" s="1"/>
  <c r="D17" i="4"/>
  <c r="G17" i="4" s="1"/>
  <c r="H17" i="4" s="1"/>
  <c r="D18" i="4"/>
  <c r="G18" i="4" s="1"/>
  <c r="H18" i="4" s="1"/>
  <c r="D19" i="4"/>
  <c r="G19" i="4" s="1"/>
  <c r="H19" i="4" s="1"/>
  <c r="D20" i="4"/>
  <c r="G20" i="4" s="1"/>
  <c r="H20" i="4" s="1"/>
  <c r="D9" i="4"/>
  <c r="G9" i="4" s="1"/>
  <c r="H9" i="4" s="1"/>
  <c r="H21" i="5" l="1"/>
  <c r="H22" i="5" s="1"/>
  <c r="H21" i="4"/>
  <c r="H22" i="4" s="1"/>
</calcChain>
</file>

<file path=xl/sharedStrings.xml><?xml version="1.0" encoding="utf-8"?>
<sst xmlns="http://schemas.openxmlformats.org/spreadsheetml/2006/main" count="24" uniqueCount="13">
  <si>
    <t>Alíquota</t>
  </si>
  <si>
    <t>Mês</t>
  </si>
  <si>
    <t>Contribuição Apurada</t>
  </si>
  <si>
    <t>Contribuição a recolher (A)</t>
  </si>
  <si>
    <t>Retenções e outras deduções (B)</t>
  </si>
  <si>
    <t>Somatório A+B</t>
  </si>
  <si>
    <t>Incidência da Alíquota sobre A+B</t>
  </si>
  <si>
    <t>Somatório</t>
  </si>
  <si>
    <t>Média apuarada</t>
  </si>
  <si>
    <t>Alíquota efetiva*</t>
  </si>
  <si>
    <t xml:space="preserve">*Cálculo: Resultado da incidência da alíquota sobre A+B dividido pela contribuição apurada. </t>
  </si>
  <si>
    <t xml:space="preserve">CÁLCULO PARA VERIFICAÇÃO DAS ALÍQUOTAS MEDIAS EFETIVAMENTE RECOLHIDAS RELATIVAS À CONTRIBUIÇÃO DO PIS, REALIZADO COM BASE NA DOCUMENTAÇÃO APRESENTADA PELA LICITANTE </t>
  </si>
  <si>
    <t xml:space="preserve">CÁLCULO PARA VERIFICAÇÃO DAS ALÍQUOTAS MEDIAS EFETIVAMENTE RECOLHIDAS RELATIVAS À CONTRIBUIÇÃO DO COFINS, REALIZADO COM BASE NA DOCUMENTAÇÃO APRESENTADA PELA LICITANTE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</si>
</sst>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9" fontId="0" fillId="0" borderId="0" xfId="2" applyFont="1"/>
    <xf numFmtId="10" fontId="0" fillId="0" borderId="0" xfId="2" applyNumberFormat="1" applyFont="1"/>
    <xf numFmtId="17" fontId="0" fillId="0" borderId="0" xfId="0" applyNumberFormat="1"/>
    <xf numFmtId="0" fontId="0" fillId="0" borderId="0" xfId="0" applyAlignment="1">
      <alignment horizontal="center" vertical="justify" wrapText="1"/>
    </xf>
    <xf numFmtId="0" fontId="0" fillId="0" borderId="1" xfId="0" applyBorder="1"/>
    <xf numFmtId="0" fontId="0" fillId="0" borderId="2" xfId="0" applyBorder="1"/>
    <xf numFmtId="44" fontId="0" fillId="0" borderId="1" xfId="1" applyFont="1" applyBorder="1"/>
    <xf numFmtId="9" fontId="0" fillId="0" borderId="1" xfId="2" applyFont="1" applyBorder="1"/>
    <xf numFmtId="17" fontId="0" fillId="0" borderId="1" xfId="0" applyNumberFormat="1" applyBorder="1"/>
    <xf numFmtId="10" fontId="0" fillId="0" borderId="1" xfId="2" applyNumberFormat="1" applyFont="1" applyBorder="1"/>
    <xf numFmtId="44" fontId="0" fillId="0" borderId="1" xfId="0" applyNumberFormat="1" applyBorder="1"/>
    <xf numFmtId="0" fontId="0" fillId="2" borderId="1" xfId="0" applyFill="1" applyBorder="1" applyAlignment="1">
      <alignment horizontal="center" vertical="justify" wrapText="1"/>
    </xf>
    <xf numFmtId="44" fontId="0" fillId="2" borderId="1" xfId="1" applyFont="1" applyFill="1" applyBorder="1" applyAlignment="1">
      <alignment horizontal="center" vertical="justify" wrapText="1"/>
    </xf>
    <xf numFmtId="9" fontId="0" fillId="2" borderId="1" xfId="2" applyFont="1" applyFill="1" applyBorder="1" applyAlignment="1">
      <alignment horizontal="center" vertical="justify" wrapText="1"/>
    </xf>
    <xf numFmtId="0" fontId="2" fillId="3" borderId="1" xfId="0" applyFont="1" applyFill="1" applyBorder="1" applyAlignment="1">
      <alignment vertical="center"/>
    </xf>
    <xf numFmtId="17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" fontId="0" fillId="0" borderId="0" xfId="0" applyNumberFormat="1" applyAlignment="1"/>
    <xf numFmtId="0" fontId="0" fillId="0" borderId="0" xfId="0" applyAlignme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2B56-FC9D-4164-8562-71F314BB650F}">
  <dimension ref="A6:H23"/>
  <sheetViews>
    <sheetView workbookViewId="0">
      <selection activeCell="N8" sqref="N8"/>
    </sheetView>
  </sheetViews>
  <sheetFormatPr defaultRowHeight="15" x14ac:dyDescent="0.25"/>
  <cols>
    <col min="2" max="2" width="22" style="1" bestFit="1" customWidth="1"/>
    <col min="3" max="4" width="22" style="1" customWidth="1"/>
    <col min="5" max="5" width="22" style="1" bestFit="1" customWidth="1"/>
    <col min="6" max="6" width="10.7109375" style="2" customWidth="1"/>
    <col min="7" max="7" width="18" bestFit="1" customWidth="1"/>
    <col min="8" max="8" width="16.42578125" customWidth="1"/>
  </cols>
  <sheetData>
    <row r="6" spans="1:8" ht="33.75" customHeight="1" x14ac:dyDescent="0.25">
      <c r="A6" s="17" t="s">
        <v>11</v>
      </c>
      <c r="B6" s="18"/>
      <c r="C6" s="18"/>
      <c r="D6" s="18"/>
      <c r="E6" s="18"/>
      <c r="F6" s="18"/>
      <c r="G6" s="18"/>
      <c r="H6" s="18"/>
    </row>
    <row r="7" spans="1:8" s="5" customFormat="1" ht="34.5" customHeight="1" x14ac:dyDescent="0.25">
      <c r="A7" s="13" t="s">
        <v>1</v>
      </c>
      <c r="B7" s="14" t="s">
        <v>3</v>
      </c>
      <c r="C7" s="14" t="s">
        <v>4</v>
      </c>
      <c r="D7" s="14" t="s">
        <v>5</v>
      </c>
      <c r="E7" s="14" t="s">
        <v>2</v>
      </c>
      <c r="F7" s="15" t="s">
        <v>0</v>
      </c>
      <c r="G7" s="13" t="s">
        <v>6</v>
      </c>
      <c r="H7" s="13" t="s">
        <v>9</v>
      </c>
    </row>
    <row r="8" spans="1:8" ht="21.75" customHeight="1" x14ac:dyDescent="0.25">
      <c r="A8" s="6"/>
      <c r="B8" s="8"/>
      <c r="C8" s="8"/>
      <c r="D8" s="8"/>
      <c r="E8" s="8"/>
      <c r="F8" s="9"/>
      <c r="G8" s="6"/>
      <c r="H8" s="6"/>
    </row>
    <row r="9" spans="1:8" ht="21.75" customHeight="1" x14ac:dyDescent="0.25">
      <c r="A9" s="10">
        <v>44256</v>
      </c>
      <c r="B9" s="8">
        <v>1520.95</v>
      </c>
      <c r="C9" s="8">
        <v>282.02</v>
      </c>
      <c r="D9" s="8">
        <f>B9+C9</f>
        <v>1802.97</v>
      </c>
      <c r="E9" s="8">
        <v>2800.26</v>
      </c>
      <c r="F9" s="11">
        <v>1.6500000000000001E-2</v>
      </c>
      <c r="G9" s="12">
        <f>D9*F9</f>
        <v>29.749005</v>
      </c>
      <c r="H9" s="6">
        <f t="shared" ref="H9:H20" si="0">G9/E9*100</f>
        <v>1.0623658160313685</v>
      </c>
    </row>
    <row r="10" spans="1:8" ht="21.75" customHeight="1" x14ac:dyDescent="0.25">
      <c r="A10" s="10">
        <v>44287</v>
      </c>
      <c r="B10" s="8">
        <v>956.96</v>
      </c>
      <c r="C10" s="8">
        <v>286.24</v>
      </c>
      <c r="D10" s="8">
        <f t="shared" ref="D10:D20" si="1">B10+C10</f>
        <v>1243.2</v>
      </c>
      <c r="E10" s="8">
        <v>2229.81</v>
      </c>
      <c r="F10" s="11">
        <v>1.6500000000000001E-2</v>
      </c>
      <c r="G10" s="12">
        <f t="shared" ref="G10:G20" si="2">D10*F10</f>
        <v>20.512800000000002</v>
      </c>
      <c r="H10" s="6">
        <f t="shared" si="0"/>
        <v>0.9199348823442357</v>
      </c>
    </row>
    <row r="11" spans="1:8" ht="21.75" customHeight="1" x14ac:dyDescent="0.25">
      <c r="A11" s="10">
        <v>44317</v>
      </c>
      <c r="B11" s="8">
        <v>975.77</v>
      </c>
      <c r="C11" s="8">
        <v>285.12</v>
      </c>
      <c r="D11" s="8">
        <f t="shared" si="1"/>
        <v>1260.8899999999999</v>
      </c>
      <c r="E11" s="8">
        <v>2247.04</v>
      </c>
      <c r="F11" s="11">
        <v>1.6500000000000001E-2</v>
      </c>
      <c r="G11" s="12">
        <f t="shared" si="2"/>
        <v>20.804684999999999</v>
      </c>
      <c r="H11" s="6">
        <f t="shared" si="0"/>
        <v>0.92587070101110802</v>
      </c>
    </row>
    <row r="12" spans="1:8" ht="21.75" customHeight="1" x14ac:dyDescent="0.25">
      <c r="A12" s="10">
        <v>44348</v>
      </c>
      <c r="B12" s="8">
        <v>879.98</v>
      </c>
      <c r="C12" s="8">
        <v>286.20999999999998</v>
      </c>
      <c r="D12" s="8">
        <f t="shared" si="1"/>
        <v>1166.19</v>
      </c>
      <c r="E12" s="8">
        <v>2022.02</v>
      </c>
      <c r="F12" s="11">
        <v>1.6500000000000001E-2</v>
      </c>
      <c r="G12" s="12">
        <f t="shared" si="2"/>
        <v>19.242135000000001</v>
      </c>
      <c r="H12" s="6">
        <f t="shared" si="0"/>
        <v>0.95162931128277661</v>
      </c>
    </row>
    <row r="13" spans="1:8" ht="21.75" customHeight="1" x14ac:dyDescent="0.25">
      <c r="A13" s="10">
        <v>44378</v>
      </c>
      <c r="B13" s="8">
        <v>0</v>
      </c>
      <c r="C13" s="8">
        <v>265.3</v>
      </c>
      <c r="D13" s="8">
        <f t="shared" si="1"/>
        <v>265.3</v>
      </c>
      <c r="E13" s="8">
        <v>1259.76</v>
      </c>
      <c r="F13" s="11">
        <v>1.6500000000000001E-2</v>
      </c>
      <c r="G13" s="12">
        <f t="shared" si="2"/>
        <v>4.3774500000000005</v>
      </c>
      <c r="H13" s="6">
        <f t="shared" si="0"/>
        <v>0.34748285387692895</v>
      </c>
    </row>
    <row r="14" spans="1:8" ht="21.75" customHeight="1" x14ac:dyDescent="0.25">
      <c r="A14" s="10">
        <v>44409</v>
      </c>
      <c r="B14" s="8">
        <v>881.01</v>
      </c>
      <c r="C14" s="8">
        <v>274.27999999999997</v>
      </c>
      <c r="D14" s="8">
        <f t="shared" si="1"/>
        <v>1155.29</v>
      </c>
      <c r="E14" s="8">
        <v>2078.54</v>
      </c>
      <c r="F14" s="11">
        <v>1.6500000000000001E-2</v>
      </c>
      <c r="G14" s="12">
        <f t="shared" si="2"/>
        <v>19.062284999999999</v>
      </c>
      <c r="H14" s="6">
        <f t="shared" si="0"/>
        <v>0.91709974308889897</v>
      </c>
    </row>
    <row r="15" spans="1:8" ht="21.75" customHeight="1" x14ac:dyDescent="0.25">
      <c r="A15" s="10">
        <v>44440</v>
      </c>
      <c r="B15" s="8">
        <v>740.83</v>
      </c>
      <c r="C15" s="8">
        <v>222.66</v>
      </c>
      <c r="D15" s="8">
        <f t="shared" si="1"/>
        <v>963.49</v>
      </c>
      <c r="E15" s="8">
        <v>2146.67</v>
      </c>
      <c r="F15" s="11">
        <v>1.6500000000000001E-2</v>
      </c>
      <c r="G15" s="12">
        <f t="shared" si="2"/>
        <v>15.897585000000001</v>
      </c>
      <c r="H15" s="6">
        <f t="shared" si="0"/>
        <v>0.74056957986090077</v>
      </c>
    </row>
    <row r="16" spans="1:8" ht="21.75" customHeight="1" x14ac:dyDescent="0.25">
      <c r="A16" s="10">
        <v>44470</v>
      </c>
      <c r="B16" s="8">
        <v>1181.95</v>
      </c>
      <c r="C16" s="8">
        <v>290.33999999999997</v>
      </c>
      <c r="D16" s="8">
        <f t="shared" si="1"/>
        <v>1472.29</v>
      </c>
      <c r="E16" s="8">
        <v>2496.19</v>
      </c>
      <c r="F16" s="11">
        <v>1.6500000000000001E-2</v>
      </c>
      <c r="G16" s="12">
        <f t="shared" si="2"/>
        <v>24.292785000000002</v>
      </c>
      <c r="H16" s="6">
        <f t="shared" si="0"/>
        <v>0.97319454849190168</v>
      </c>
    </row>
    <row r="17" spans="1:8" ht="21.75" customHeight="1" x14ac:dyDescent="0.25">
      <c r="A17" s="10">
        <v>44501</v>
      </c>
      <c r="B17" s="8">
        <v>959.69</v>
      </c>
      <c r="C17" s="8">
        <v>292.36</v>
      </c>
      <c r="D17" s="8">
        <f t="shared" si="1"/>
        <v>1252.0500000000002</v>
      </c>
      <c r="E17" s="8">
        <v>2484.73</v>
      </c>
      <c r="F17" s="11">
        <v>1.6500000000000001E-2</v>
      </c>
      <c r="G17" s="12">
        <f t="shared" si="2"/>
        <v>20.658825000000004</v>
      </c>
      <c r="H17" s="6">
        <f t="shared" si="0"/>
        <v>0.83143138288667184</v>
      </c>
    </row>
    <row r="18" spans="1:8" ht="21.75" customHeight="1" x14ac:dyDescent="0.25">
      <c r="A18" s="10">
        <v>44531</v>
      </c>
      <c r="B18" s="8">
        <v>327.81</v>
      </c>
      <c r="C18" s="8">
        <v>815.32</v>
      </c>
      <c r="D18" s="8">
        <f t="shared" si="1"/>
        <v>1143.1300000000001</v>
      </c>
      <c r="E18" s="8">
        <v>2970.35</v>
      </c>
      <c r="F18" s="11">
        <v>1.6500000000000001E-2</v>
      </c>
      <c r="G18" s="12">
        <f t="shared" si="2"/>
        <v>18.861645000000003</v>
      </c>
      <c r="H18" s="6">
        <f t="shared" si="0"/>
        <v>0.63499739087986273</v>
      </c>
    </row>
    <row r="19" spans="1:8" ht="21.75" customHeight="1" x14ac:dyDescent="0.25">
      <c r="A19" s="10">
        <v>44562</v>
      </c>
      <c r="B19" s="8">
        <v>1693.83</v>
      </c>
      <c r="C19" s="8">
        <v>283.33999999999997</v>
      </c>
      <c r="D19" s="8">
        <f t="shared" si="1"/>
        <v>1977.1699999999998</v>
      </c>
      <c r="E19" s="8">
        <v>3311.31</v>
      </c>
      <c r="F19" s="11">
        <v>1.6500000000000001E-2</v>
      </c>
      <c r="G19" s="12">
        <f t="shared" si="2"/>
        <v>32.623305000000002</v>
      </c>
      <c r="H19" s="6">
        <f t="shared" si="0"/>
        <v>0.9852084220444477</v>
      </c>
    </row>
    <row r="20" spans="1:8" ht="21.75" customHeight="1" x14ac:dyDescent="0.25">
      <c r="A20" s="10">
        <v>44593</v>
      </c>
      <c r="B20" s="8">
        <v>118.84</v>
      </c>
      <c r="C20" s="8">
        <v>314.72000000000003</v>
      </c>
      <c r="D20" s="8">
        <f t="shared" si="1"/>
        <v>433.56000000000006</v>
      </c>
      <c r="E20" s="8">
        <v>2549.86</v>
      </c>
      <c r="F20" s="11">
        <v>1.6500000000000001E-2</v>
      </c>
      <c r="G20" s="12">
        <f t="shared" si="2"/>
        <v>7.1537400000000009</v>
      </c>
      <c r="H20" s="6">
        <f t="shared" si="0"/>
        <v>0.28055422650655332</v>
      </c>
    </row>
    <row r="21" spans="1:8" ht="21.75" customHeight="1" x14ac:dyDescent="0.25">
      <c r="A21" s="4"/>
      <c r="F21" s="3"/>
      <c r="G21" s="7" t="s">
        <v>7</v>
      </c>
      <c r="H21" s="6">
        <f>SUM(H9:H20)</f>
        <v>9.5703388583056537</v>
      </c>
    </row>
    <row r="22" spans="1:8" ht="21.75" customHeight="1" x14ac:dyDescent="0.25">
      <c r="A22" s="4"/>
      <c r="F22" s="3"/>
      <c r="G22" s="16" t="s">
        <v>8</v>
      </c>
      <c r="H22" s="16">
        <f>H21/12</f>
        <v>0.79752823819213781</v>
      </c>
    </row>
    <row r="23" spans="1:8" x14ac:dyDescent="0.25">
      <c r="A23" s="19" t="s">
        <v>10</v>
      </c>
      <c r="B23" s="20"/>
      <c r="C23" s="20"/>
      <c r="D23" s="20"/>
      <c r="E23" s="20"/>
      <c r="F23" s="20"/>
      <c r="G23" s="20"/>
      <c r="H23" s="20"/>
    </row>
  </sheetData>
  <mergeCells count="2">
    <mergeCell ref="A6:H6"/>
    <mergeCell ref="A23:H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85C6-F176-4E45-AAC9-8B446D80802E}">
  <dimension ref="A6:H23"/>
  <sheetViews>
    <sheetView tabSelected="1" workbookViewId="0">
      <selection activeCell="C27" sqref="C27"/>
    </sheetView>
  </sheetViews>
  <sheetFormatPr defaultRowHeight="15" x14ac:dyDescent="0.25"/>
  <cols>
    <col min="1" max="1" width="10.140625" customWidth="1"/>
    <col min="2" max="2" width="22.140625" style="1" customWidth="1"/>
    <col min="3" max="3" width="22.7109375" style="1" customWidth="1"/>
    <col min="4" max="5" width="20.140625" style="1" customWidth="1"/>
    <col min="6" max="6" width="10.7109375" style="2" customWidth="1"/>
    <col min="7" max="7" width="23.7109375" customWidth="1"/>
    <col min="8" max="8" width="16.140625" customWidth="1"/>
  </cols>
  <sheetData>
    <row r="6" spans="1:8" ht="33.75" customHeight="1" x14ac:dyDescent="0.25">
      <c r="A6" s="17" t="s">
        <v>12</v>
      </c>
      <c r="B6" s="18"/>
      <c r="C6" s="18"/>
      <c r="D6" s="18"/>
      <c r="E6" s="18"/>
      <c r="F6" s="18"/>
      <c r="G6" s="18"/>
      <c r="H6" s="18"/>
    </row>
    <row r="7" spans="1:8" s="5" customFormat="1" ht="34.5" customHeight="1" x14ac:dyDescent="0.25">
      <c r="A7" s="13" t="s">
        <v>1</v>
      </c>
      <c r="B7" s="14" t="s">
        <v>3</v>
      </c>
      <c r="C7" s="14" t="s">
        <v>4</v>
      </c>
      <c r="D7" s="14" t="s">
        <v>5</v>
      </c>
      <c r="E7" s="14" t="s">
        <v>2</v>
      </c>
      <c r="F7" s="15" t="s">
        <v>0</v>
      </c>
      <c r="G7" s="13" t="s">
        <v>6</v>
      </c>
      <c r="H7" s="13" t="s">
        <v>9</v>
      </c>
    </row>
    <row r="8" spans="1:8" ht="21" customHeight="1" x14ac:dyDescent="0.25">
      <c r="A8" s="6"/>
      <c r="B8" s="8"/>
      <c r="C8" s="8"/>
      <c r="D8" s="8"/>
      <c r="E8" s="8"/>
      <c r="F8" s="9"/>
      <c r="G8" s="6"/>
      <c r="H8" s="6"/>
    </row>
    <row r="9" spans="1:8" ht="21" customHeight="1" x14ac:dyDescent="0.25">
      <c r="A9" s="10">
        <v>44256</v>
      </c>
      <c r="B9" s="8">
        <v>7002.98</v>
      </c>
      <c r="C9" s="8">
        <v>1301.6099999999999</v>
      </c>
      <c r="D9" s="8">
        <f>B9+C9</f>
        <v>8304.59</v>
      </c>
      <c r="E9" s="8">
        <v>12898.15</v>
      </c>
      <c r="F9" s="11">
        <v>7.5999999999999998E-2</v>
      </c>
      <c r="G9" s="12">
        <f>D9*F9</f>
        <v>631.14883999999995</v>
      </c>
      <c r="H9" s="6">
        <f>G9/E9*100</f>
        <v>4.8933284230684242</v>
      </c>
    </row>
    <row r="10" spans="1:8" ht="21" customHeight="1" x14ac:dyDescent="0.25">
      <c r="A10" s="10">
        <v>44287</v>
      </c>
      <c r="B10" s="8">
        <v>4405.1499999999996</v>
      </c>
      <c r="C10" s="8">
        <v>1321.1</v>
      </c>
      <c r="D10" s="8">
        <f t="shared" ref="D10:D20" si="0">B10+C10</f>
        <v>5726.25</v>
      </c>
      <c r="E10" s="8">
        <v>10270.65</v>
      </c>
      <c r="F10" s="11">
        <v>7.5999999999999998E-2</v>
      </c>
      <c r="G10" s="12">
        <f t="shared" ref="G10:G20" si="1">D10*F10</f>
        <v>435.19499999999999</v>
      </c>
      <c r="H10" s="6">
        <f t="shared" ref="H10:H20" si="2">G10/E10*100</f>
        <v>4.2372683325787559</v>
      </c>
    </row>
    <row r="11" spans="1:8" ht="21" customHeight="1" x14ac:dyDescent="0.25">
      <c r="A11" s="10">
        <v>44317</v>
      </c>
      <c r="B11" s="8">
        <v>4491.82</v>
      </c>
      <c r="C11" s="8">
        <v>1315.93</v>
      </c>
      <c r="D11" s="8">
        <f t="shared" si="0"/>
        <v>5807.75</v>
      </c>
      <c r="E11" s="8">
        <v>10350.02</v>
      </c>
      <c r="F11" s="11">
        <v>7.5999999999999998E-2</v>
      </c>
      <c r="G11" s="12">
        <f t="shared" si="1"/>
        <v>441.38900000000001</v>
      </c>
      <c r="H11" s="6">
        <f t="shared" si="2"/>
        <v>4.2646197785125048</v>
      </c>
    </row>
    <row r="12" spans="1:8" ht="21" customHeight="1" x14ac:dyDescent="0.25">
      <c r="A12" s="10">
        <v>44348</v>
      </c>
      <c r="B12" s="8">
        <v>4050.51</v>
      </c>
      <c r="C12" s="8">
        <v>1321.02</v>
      </c>
      <c r="D12" s="8">
        <f t="shared" si="0"/>
        <v>5371.5300000000007</v>
      </c>
      <c r="E12" s="8">
        <v>9313.5400000000009</v>
      </c>
      <c r="F12" s="11">
        <v>7.5999999999999998E-2</v>
      </c>
      <c r="G12" s="12">
        <f t="shared" si="1"/>
        <v>408.23628000000002</v>
      </c>
      <c r="H12" s="6">
        <f t="shared" si="2"/>
        <v>4.3832557759992437</v>
      </c>
    </row>
    <row r="13" spans="1:8" ht="21" customHeight="1" x14ac:dyDescent="0.25">
      <c r="A13" s="10">
        <v>44378</v>
      </c>
      <c r="B13" s="8">
        <v>0</v>
      </c>
      <c r="C13" s="8">
        <v>1221.97</v>
      </c>
      <c r="D13" s="8">
        <f t="shared" si="0"/>
        <v>1221.97</v>
      </c>
      <c r="E13" s="8">
        <v>5802.53</v>
      </c>
      <c r="F13" s="11">
        <v>7.5999999999999998E-2</v>
      </c>
      <c r="G13" s="12">
        <f t="shared" si="1"/>
        <v>92.869720000000001</v>
      </c>
      <c r="H13" s="6">
        <f t="shared" si="2"/>
        <v>1.6005039181184761</v>
      </c>
    </row>
    <row r="14" spans="1:8" ht="21" customHeight="1" x14ac:dyDescent="0.25">
      <c r="A14" s="10">
        <v>44409</v>
      </c>
      <c r="B14" s="8">
        <v>4052.8</v>
      </c>
      <c r="C14" s="8">
        <v>1265.94</v>
      </c>
      <c r="D14" s="8">
        <f t="shared" si="0"/>
        <v>5318.74</v>
      </c>
      <c r="E14" s="8">
        <v>9573.8700000000008</v>
      </c>
      <c r="F14" s="11">
        <v>7.5999999999999998E-2</v>
      </c>
      <c r="G14" s="12">
        <f t="shared" si="1"/>
        <v>404.22423999999995</v>
      </c>
      <c r="H14" s="6">
        <f t="shared" si="2"/>
        <v>4.222161362124198</v>
      </c>
    </row>
    <row r="15" spans="1:8" ht="21" customHeight="1" x14ac:dyDescent="0.25">
      <c r="A15" s="10">
        <v>44440</v>
      </c>
      <c r="B15" s="8">
        <v>3410.21</v>
      </c>
      <c r="C15" s="8">
        <v>1027.7</v>
      </c>
      <c r="D15" s="8">
        <f t="shared" si="0"/>
        <v>4437.91</v>
      </c>
      <c r="E15" s="8">
        <v>9887.69</v>
      </c>
      <c r="F15" s="11">
        <v>7.5999999999999998E-2</v>
      </c>
      <c r="G15" s="12">
        <f t="shared" si="1"/>
        <v>337.28116</v>
      </c>
      <c r="H15" s="6">
        <f t="shared" si="2"/>
        <v>3.4111219101731547</v>
      </c>
    </row>
    <row r="16" spans="1:8" ht="21" customHeight="1" x14ac:dyDescent="0.25">
      <c r="A16" s="10">
        <v>44470</v>
      </c>
      <c r="B16" s="8">
        <v>5441.38</v>
      </c>
      <c r="C16" s="8">
        <v>1340.07</v>
      </c>
      <c r="D16" s="8">
        <f t="shared" si="0"/>
        <v>6781.45</v>
      </c>
      <c r="E16" s="8">
        <v>11497.58</v>
      </c>
      <c r="F16" s="11">
        <v>7.5999999999999998E-2</v>
      </c>
      <c r="G16" s="12">
        <f t="shared" si="1"/>
        <v>515.39019999999994</v>
      </c>
      <c r="H16" s="6">
        <f t="shared" si="2"/>
        <v>4.4825972074123417</v>
      </c>
    </row>
    <row r="17" spans="1:8" ht="21" customHeight="1" x14ac:dyDescent="0.25">
      <c r="A17" s="10">
        <v>44501</v>
      </c>
      <c r="B17" s="8">
        <v>4417.6400000000003</v>
      </c>
      <c r="C17" s="8">
        <v>1349.36</v>
      </c>
      <c r="D17" s="8">
        <f t="shared" si="0"/>
        <v>5767</v>
      </c>
      <c r="E17" s="8">
        <v>11444.81</v>
      </c>
      <c r="F17" s="11">
        <v>7.5999999999999998E-2</v>
      </c>
      <c r="G17" s="12">
        <f t="shared" si="1"/>
        <v>438.29199999999997</v>
      </c>
      <c r="H17" s="6">
        <f t="shared" si="2"/>
        <v>3.8296135977792551</v>
      </c>
    </row>
    <row r="18" spans="1:8" ht="21" customHeight="1" x14ac:dyDescent="0.25">
      <c r="A18" s="10">
        <v>44531</v>
      </c>
      <c r="B18" s="8">
        <v>1502.29</v>
      </c>
      <c r="C18" s="8">
        <v>3763.05</v>
      </c>
      <c r="D18" s="8">
        <f t="shared" si="0"/>
        <v>5265.34</v>
      </c>
      <c r="E18" s="8">
        <v>13681.61</v>
      </c>
      <c r="F18" s="11">
        <v>7.5999999999999998E-2</v>
      </c>
      <c r="G18" s="12">
        <f t="shared" si="1"/>
        <v>400.16584</v>
      </c>
      <c r="H18" s="6">
        <f t="shared" si="2"/>
        <v>2.9248446637493686</v>
      </c>
    </row>
    <row r="19" spans="1:8" ht="21" customHeight="1" x14ac:dyDescent="0.25">
      <c r="A19" s="10">
        <v>44562</v>
      </c>
      <c r="B19" s="8">
        <v>7799.23</v>
      </c>
      <c r="C19" s="8">
        <v>1307.71</v>
      </c>
      <c r="D19" s="8">
        <f t="shared" si="0"/>
        <v>9106.9399999999987</v>
      </c>
      <c r="E19" s="8">
        <v>15252.09</v>
      </c>
      <c r="F19" s="11">
        <v>7.5999999999999998E-2</v>
      </c>
      <c r="G19" s="12">
        <f t="shared" si="1"/>
        <v>692.12743999999986</v>
      </c>
      <c r="H19" s="6">
        <f t="shared" si="2"/>
        <v>4.537918672129523</v>
      </c>
    </row>
    <row r="20" spans="1:8" ht="21" customHeight="1" x14ac:dyDescent="0.25">
      <c r="A20" s="10">
        <v>44593</v>
      </c>
      <c r="B20" s="8">
        <v>544.44000000000005</v>
      </c>
      <c r="C20" s="8">
        <v>1452.55</v>
      </c>
      <c r="D20" s="8">
        <f t="shared" si="0"/>
        <v>1996.99</v>
      </c>
      <c r="E20" s="8">
        <v>11744.81</v>
      </c>
      <c r="F20" s="11">
        <v>7.5999999999999998E-2</v>
      </c>
      <c r="G20" s="12">
        <f t="shared" si="1"/>
        <v>151.77124000000001</v>
      </c>
      <c r="H20" s="6">
        <f t="shared" si="2"/>
        <v>1.2922409132203927</v>
      </c>
    </row>
    <row r="21" spans="1:8" ht="21" customHeight="1" x14ac:dyDescent="0.25">
      <c r="A21" s="4"/>
      <c r="F21" s="3"/>
      <c r="G21" s="7" t="s">
        <v>7</v>
      </c>
      <c r="H21" s="7">
        <f>SUM(H9:H20)</f>
        <v>44.079474554865634</v>
      </c>
    </row>
    <row r="22" spans="1:8" ht="21" customHeight="1" x14ac:dyDescent="0.25">
      <c r="A22" s="4"/>
      <c r="F22" s="3"/>
      <c r="G22" s="16" t="s">
        <v>8</v>
      </c>
      <c r="H22" s="16">
        <f>H21/12</f>
        <v>3.6732895462388027</v>
      </c>
    </row>
    <row r="23" spans="1:8" x14ac:dyDescent="0.25">
      <c r="A23" s="19" t="s">
        <v>10</v>
      </c>
      <c r="B23" s="20"/>
      <c r="C23" s="20"/>
      <c r="D23" s="20"/>
      <c r="E23" s="20"/>
      <c r="F23" s="20"/>
      <c r="G23" s="20"/>
      <c r="H23" s="20"/>
    </row>
  </sheetData>
  <mergeCells count="2">
    <mergeCell ref="A23:H23"/>
    <mergeCell ref="A6:H6"/>
  </mergeCells>
  <pageMargins left="0.511811024" right="0.511811024" top="0.78740157499999996" bottom="0.78740157499999996" header="0.31496062000000002" footer="0.3149606200000000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PIS - OK</vt:lpstr>
      <vt:lpstr>COFINS - 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Izaias</dc:creator>
  <cp:lastModifiedBy>Izaias</cp:lastModifiedBy>
  <cp:lastPrinted>2022-05-11T12:44:58Z</cp:lastPrinted>
  <dcterms:created xsi:type="dcterms:W3CDTF">2022-05-09T12:11:44Z</dcterms:created>
  <dcterms:modified xsi:type="dcterms:W3CDTF">2022-05-11T18:23:09Z</dcterms:modified>
</cp:coreProperties>
</file>